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CERViDA-DOUNEDON 2022\PTBA 2022\"/>
    </mc:Choice>
  </mc:AlternateContent>
  <xr:revisionPtr revIDLastSave="0" documentId="13_ncr:1_{88764021-955A-4110-B5E0-7703B8FF18F2}" xr6:coauthVersionLast="47" xr6:coauthVersionMax="47" xr10:uidLastSave="{00000000-0000-0000-0000-000000000000}"/>
  <bookViews>
    <workbookView xWindow="-108" yWindow="-108" windowWidth="23256" windowHeight="12576" activeTab="1" xr2:uid="{00000000-000D-0000-FFFF-FFFF01000000}"/>
  </bookViews>
  <sheets>
    <sheet name="PTBA 2022 CERViDA" sheetId="30" r:id="rId1"/>
    <sheet name="RECAPITULATIF" sheetId="31" r:id="rId2"/>
  </sheets>
  <definedNames>
    <definedName name="_xlnm.Print_Area" localSheetId="0">'PTBA 2022 CERViDA'!$A$1:$U$133</definedName>
    <definedName name="_xlnm.Print_Area" localSheetId="1">RECAPITULATIF!$A$3:$E$11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65" i="30" l="1"/>
  <c r="R39" i="30" l="1"/>
  <c r="R8" i="30" l="1"/>
  <c r="R63" i="30"/>
  <c r="R60" i="30"/>
  <c r="R36" i="30"/>
  <c r="R105" i="30" l="1"/>
  <c r="R120" i="30"/>
  <c r="R104" i="30" s="1"/>
  <c r="S71" i="30" l="1"/>
  <c r="S35" i="30" s="1"/>
  <c r="R71" i="30"/>
  <c r="R67" i="30" l="1"/>
  <c r="R47" i="30"/>
  <c r="R35" i="30" l="1"/>
  <c r="R75" i="30"/>
  <c r="R87" i="30" l="1"/>
  <c r="R7" i="30" l="1"/>
  <c r="C6" i="31" s="1"/>
  <c r="D6" i="31" s="1"/>
  <c r="R129" i="30" l="1"/>
  <c r="R128" i="30" l="1"/>
  <c r="C10" i="31" s="1"/>
  <c r="D10" i="31" s="1"/>
  <c r="R97" i="30"/>
  <c r="C9" i="31" l="1"/>
  <c r="R74" i="30"/>
  <c r="C8" i="31" s="1"/>
  <c r="C7" i="31"/>
  <c r="D7" i="31" l="1"/>
  <c r="C11" i="31"/>
  <c r="E7" i="31" s="1"/>
  <c r="D8" i="31"/>
  <c r="D9" i="31"/>
  <c r="E9" i="31" l="1"/>
  <c r="E10" i="31"/>
  <c r="E6" i="31"/>
  <c r="E8" i="31"/>
  <c r="D11" i="31"/>
  <c r="E11"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tc={7B679FD4-A27C-46D8-AC49-3CF87BAA396C}</author>
    <author>tc={1035F012-A9B3-40F8-9740-272477BF0E02}</author>
    <author>tc={00F83294-FD19-4872-A439-436E1323FBAB}</author>
    <author>tc={A3E78A9B-CDB5-4EB4-9499-9AA9DD4BF4B2}</author>
    <author>tc={2496C520-07F0-4396-90E3-D7FC079849C9}</author>
    <author>CERSA</author>
    <author>tc={8679957E-819C-41E2-ACDA-26DF62937953}</author>
    <author>tc={40CC339E-8A73-4FB7-8B4D-38D86F83CBF8}</author>
    <author>tc={8B4DCFAA-A951-4AAC-AD29-00BEAE5C9CB2}</author>
    <author>tc={3A5EEA11-01E8-4EC7-BD4B-5E6647C247D5}</author>
    <author>tc={4B684E9C-9661-4D5C-B6B8-0B525218277A}</author>
    <author>tc={90F063EE-FD3F-4E02-BE34-C1162C959274}</author>
    <author>tc={09FF0535-FCB6-462A-879C-9B40F8A884E0}</author>
    <author>tc={A0AE5731-1ACB-40E0-8267-C0D8449A7DB2}</author>
    <author>tc={4FC87EDD-6F37-49D1-9D72-DB6FDAA692F0}</author>
    <author>tc={8163899A-8E2F-40E4-A4CE-DE095007A49B}</author>
    <author>tc={4B428511-1987-438C-A4EB-173188F4AA79}</author>
    <author>tc={AD15FF72-2FA7-476F-8BD4-8DB3521095B6}</author>
    <author>tc={801D0C36-C659-4309-8F22-E34AD3F92B33}</author>
    <author>tc={1C67AE32-DA52-468A-A90A-51D03DA3DB35}</author>
  </authors>
  <commentList>
    <comment ref="Q5" authorId="0" shapeId="0" xr:uid="{00000000-0006-0000-0000-000001000000}">
      <text>
        <r>
          <rPr>
            <b/>
            <sz val="9"/>
            <color indexed="81"/>
            <rFont val="Tahoma"/>
            <family val="2"/>
          </rPr>
          <t>Schenineda:</t>
        </r>
        <r>
          <rPr>
            <sz val="9"/>
            <color indexed="81"/>
            <rFont val="Tahoma"/>
            <family val="2"/>
          </rPr>
          <t xml:space="preserve">
If the addition of an activité or component requires further clarification, state it. Expecially since COVID may alter center activities and focus</t>
        </r>
      </text>
    </comment>
    <comment ref="R14" authorId="1" shapeId="0" xr:uid="{7B679FD4-A27C-46D8-AC49-3CF87BAA396C}">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pensez vous que cela soit suffisant pour une stratégie avec toute l assistance technique necessaire. Merci de clarifier. </t>
        </r>
      </text>
    </comment>
    <comment ref="B22" authorId="2" shapeId="0" xr:uid="{1035F012-A9B3-40F8-9740-272477BF0E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personnel? de formation prevues?</t>
        </r>
      </text>
    </comment>
    <comment ref="A30" authorId="3" shapeId="0" xr:uid="{00F83294-FD19-4872-A439-436E1323FB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reunions?</t>
        </r>
      </text>
    </comment>
    <comment ref="B38" authorId="4" shapeId="0" xr:uid="{A3E78A9B-CDB5-4EB4-9499-9AA9DD4BF4B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sorties prevues?</t>
        </r>
      </text>
    </comment>
    <comment ref="A45" authorId="5" shapeId="0" xr:uid="{2496C520-07F0-4396-90E3-D7FC079849C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missions d'enseignements et de formations prevues?</t>
        </r>
      </text>
    </comment>
    <comment ref="R46" authorId="6" shapeId="0" xr:uid="{D4D535C0-2236-4C47-B1E4-C8609119E38C}">
      <text>
        <r>
          <rPr>
            <b/>
            <sz val="9"/>
            <color indexed="81"/>
            <rFont val="Tahoma"/>
            <family val="2"/>
          </rPr>
          <t>CERSA:</t>
        </r>
        <r>
          <rPr>
            <sz val="9"/>
            <color indexed="81"/>
            <rFont val="Tahoma"/>
            <family val="2"/>
          </rPr>
          <t xml:space="preserve">
A revoir après</t>
        </r>
      </text>
    </comment>
    <comment ref="B54" authorId="7" shapeId="0" xr:uid="{8679957E-819C-41E2-ACDA-26DF629379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d'etudiants?</t>
        </r>
      </text>
    </comment>
    <comment ref="B56" authorId="8" shapeId="0" xr:uid="{40CC339E-8A73-4FB7-8B4D-38D86F83CBF8}">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 y a t il pas de bourses pour les doctorats ? </t>
        </r>
      </text>
    </comment>
    <comment ref="B59" authorId="9" shapeId="0" xr:uid="{8B4DCFAA-A951-4AAC-AD29-00BEAE5C9CB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stages prevus</t>
        </r>
      </text>
    </comment>
    <comment ref="R59" authorId="10" shapeId="0" xr:uid="{3A5EEA11-01E8-4EC7-BD4B-5E6647C247D5}">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ca inclut quoi comme dépense ? </t>
        </r>
      </text>
    </comment>
    <comment ref="B70" authorId="11" shapeId="0" xr:uid="{4B684E9C-9661-4D5C-B6B8-0B525218277A}">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Ok donc ignorer le commentaire en haut. </t>
        </r>
      </text>
    </comment>
    <comment ref="R70" authorId="12" shapeId="0" xr:uid="{90F063EE-FD3F-4E02-BE34-C1162C95927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semble trop elevé? pensez vous assurer une soutenabilité dans ce cadre? Quelles sont les sous compositions de la partie frais de recerhche pour la bourse doctorale? 
Reply:
    et aussi preciser le nombre de doctorants prevus</t>
        </r>
      </text>
    </comment>
    <comment ref="P73" authorId="13" shapeId="0" xr:uid="{09FF0535-FCB6-462A-879C-9B40F8A884E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formations?</t>
        </r>
      </text>
    </comment>
    <comment ref="B88" authorId="14" shapeId="0" xr:uid="{A0AE5731-1ACB-40E0-8267-C0D8449A7DB2}">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il faudrait indiquer ulterieurement comment les résultats des projets de recehrche soutenus contribueront a l atteinte d objectifs ou d'ambitions du centre. </t>
        </r>
      </text>
    </comment>
    <comment ref="P88" authorId="6" shapeId="0" xr:uid="{B1F00A44-7545-4039-A061-EEBA4697D160}">
      <text>
        <r>
          <rPr>
            <b/>
            <sz val="9"/>
            <color indexed="81"/>
            <rFont val="Tahoma"/>
            <family val="2"/>
          </rPr>
          <t>CERSA:</t>
        </r>
        <r>
          <rPr>
            <sz val="9"/>
            <color indexed="81"/>
            <rFont val="Tahoma"/>
            <family val="2"/>
          </rPr>
          <t xml:space="preserve">
Aa mettre dans le commentaires du document</t>
        </r>
      </text>
    </comment>
    <comment ref="P95" authorId="15" shapeId="0" xr:uid="{4FC87EDD-6F37-49D1-9D72-DB6FDAA692F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t>
        </r>
      </text>
    </comment>
    <comment ref="B98" authorId="16" shapeId="0" xr:uid="{8163899A-8E2F-40E4-A4CE-DE095007A49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doctorants et de formation prevues?</t>
        </r>
      </text>
    </comment>
    <comment ref="B103" authorId="17" shapeId="0" xr:uid="{4B428511-1987-438C-A4EB-173188F4AA7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combien de stages?</t>
        </r>
      </text>
    </comment>
    <comment ref="R123" authorId="18" shapeId="0" xr:uid="{AD15FF72-2FA7-476F-8BD4-8DB3521095B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serait il suffisant ce montant si ca doit integrer les billets d avion et sejour a l hotel si les participants ne sont pas pris en charge ? Veiller a cela pour eviter une fabiel planification. </t>
        </r>
      </text>
    </comment>
    <comment ref="B131" authorId="19" shapeId="0" xr:uid="{801D0C36-C659-4309-8F22-E34AD3F92B33}">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Cela veut dire vous pensez receptionner le tout cette année. Excellent si Oui ? </t>
        </r>
      </text>
    </comment>
    <comment ref="B133" authorId="20" shapeId="0" xr:uid="{1C67AE32-DA52-468A-A90A-51D03DA3DB35}">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quel est le montant previsionnel ? 
</t>
        </r>
      </text>
    </comment>
  </commentList>
</comments>
</file>

<file path=xl/sharedStrings.xml><?xml version="1.0" encoding="utf-8"?>
<sst xmlns="http://schemas.openxmlformats.org/spreadsheetml/2006/main" count="340" uniqueCount="303">
  <si>
    <t>Université de Lomé/MESR</t>
  </si>
  <si>
    <t>Dans les délais prévus</t>
  </si>
  <si>
    <t>TOGO</t>
  </si>
  <si>
    <t xml:space="preserve"> </t>
  </si>
  <si>
    <t>Dr.  Coffi AHOLOU</t>
  </si>
  <si>
    <t>En retard sur le programme</t>
  </si>
  <si>
    <t>Plan de travail annuel janvier 2022</t>
  </si>
  <si>
    <t>Activités du plan de travail</t>
  </si>
  <si>
    <t>Description</t>
  </si>
  <si>
    <t>Contribution des partenaires
 (le cas échéant)</t>
  </si>
  <si>
    <t>2022 Y2Q1</t>
  </si>
  <si>
    <t>2022 Y2Q2</t>
  </si>
  <si>
    <t>2022 Y2Q3</t>
  </si>
  <si>
    <t>2022 Y2Q4</t>
  </si>
  <si>
    <t>Etapes / Résultats</t>
  </si>
  <si>
    <t>Si NOUVEAU, fournir une justification</t>
  </si>
  <si>
    <t>Budget estimé en dollar</t>
  </si>
  <si>
    <t>Estimation des recettes (dollar)</t>
  </si>
  <si>
    <t>Contribution du partenaire (dollar)</t>
  </si>
  <si>
    <t>Responsable</t>
  </si>
  <si>
    <t>J</t>
  </si>
  <si>
    <t>F</t>
  </si>
  <si>
    <t>M</t>
  </si>
  <si>
    <t>A</t>
  </si>
  <si>
    <t>S</t>
  </si>
  <si>
    <t>O</t>
  </si>
  <si>
    <t>N</t>
  </si>
  <si>
    <t>D</t>
  </si>
  <si>
    <t>Axe 1: GOUVERNANCE ET FONCTIONNEMENT DLI1-DLI6</t>
  </si>
  <si>
    <t>Action 1a: Opérationnalisation de l’administration du CERViDA-DOUNEDON</t>
  </si>
  <si>
    <r>
      <rPr>
        <b/>
        <sz val="11"/>
        <rFont val="Arial Narrow"/>
        <family val="2"/>
      </rPr>
      <t>Activité 1 :</t>
    </r>
    <r>
      <rPr>
        <sz val="11"/>
        <color rgb="FF0070C0"/>
        <rFont val="Arial Narrow"/>
        <family val="2"/>
      </rPr>
      <t xml:space="preserve"> Mise en place de l’administration du CERViDA-DOUNEDON</t>
    </r>
  </si>
  <si>
    <t xml:space="preserve">Payer les salaires du personnel technique existant </t>
  </si>
  <si>
    <t>Les salaires du personnel sont payés</t>
  </si>
  <si>
    <t>Recruter un chauffeur</t>
  </si>
  <si>
    <t>Un chauffeur est recruté</t>
  </si>
  <si>
    <t>Recruter un assistant du coordonnateur des partenariats</t>
  </si>
  <si>
    <t>Un assistant du coordonnateur du partenariat est recruté</t>
  </si>
  <si>
    <t>Le nombre important de partenariat que le CERViDA-DOUNEDON pourra avoir dans les prochains mois nous amene à prevoir un assistant au Coordonnateur des partenariats pour la gestion des conventions et stages</t>
  </si>
  <si>
    <t>Direction CERViDA-DOUNEDON</t>
  </si>
  <si>
    <t>Réaliser les missions du Centre (à l'intérieur et extérieur du Togo)</t>
  </si>
  <si>
    <t>Les missions sont réalisées</t>
  </si>
  <si>
    <t>Assurer le personnel du centre</t>
  </si>
  <si>
    <t>Le personnel du centre est assuré</t>
  </si>
  <si>
    <r>
      <rPr>
        <b/>
        <sz val="11"/>
        <rFont val="Arial Narrow"/>
        <family val="2"/>
      </rPr>
      <t>Activité 2 :</t>
    </r>
    <r>
      <rPr>
        <sz val="11"/>
        <color rgb="FF0070C0"/>
        <rFont val="Arial Narrow"/>
        <family val="2"/>
      </rPr>
      <t xml:space="preserve"> Communication et visibilité du CERViDA-DOUNEDON</t>
    </r>
  </si>
  <si>
    <t xml:space="preserve">La stratégie  de communication du centre est élaborée </t>
  </si>
  <si>
    <r>
      <t>Mettre à jour</t>
    </r>
    <r>
      <rPr>
        <sz val="11"/>
        <color theme="1"/>
        <rFont val="Calibri"/>
        <family val="2"/>
        <scheme val="minor"/>
      </rPr>
      <t xml:space="preserve"> </t>
    </r>
    <r>
      <rPr>
        <sz val="12"/>
        <color theme="1"/>
        <rFont val="Calibri"/>
        <family val="2"/>
        <scheme val="minor"/>
      </rPr>
      <t>régulières le site web du CERViDA-DOUNEDON</t>
    </r>
  </si>
  <si>
    <t>Le site Web du centre est  régulièrement mise à jour</t>
  </si>
  <si>
    <t>Créés les comptes de réseau sociaux et faire la mise à jour régulière des plateformes de médias sociaux</t>
  </si>
  <si>
    <t>Les comptes de réseaux sociaux sont créés, les platesformes de médias sociaux du centre sont  régulièrement mise à jour</t>
  </si>
  <si>
    <t>Référencier en ligne des résultats de la recherche</t>
  </si>
  <si>
    <t>Les resultats de la recherche sont rendus visible</t>
  </si>
  <si>
    <t>Prendre des engagements médiatiques</t>
  </si>
  <si>
    <t>Les pages publicitaires dans la presse écrite sont confectionnés</t>
  </si>
  <si>
    <t>Produire le matériel de communication - bulletins d’information,  brochures, fiches d’information, gadgets, T-Shirt, infographies,vidéos</t>
  </si>
  <si>
    <t xml:space="preserve">Les spots publicitaires (audio et télé) sont réalisés
Les émissions (télé, radio) sont réalisées
Le prospectus du centre est élaboré
Le réseau téléphonique est installés
</t>
  </si>
  <si>
    <r>
      <rPr>
        <b/>
        <sz val="11"/>
        <rFont val="Arial Narrow"/>
        <family val="2"/>
      </rPr>
      <t>Activité  3 :</t>
    </r>
    <r>
      <rPr>
        <sz val="11"/>
        <color rgb="FF0070C0"/>
        <rFont val="Arial Narrow"/>
        <family val="2"/>
      </rPr>
      <t xml:space="preserve"> Installation d'un réseau internet haut débit</t>
    </r>
  </si>
  <si>
    <t>Installation du reseau internet haut debit</t>
  </si>
  <si>
    <t>Le réseau internet haut débit est disponible</t>
  </si>
  <si>
    <t>Abonnement au réseau internet haut débit (Connexion internet)</t>
  </si>
  <si>
    <r>
      <rPr>
        <b/>
        <sz val="11"/>
        <rFont val="Arial Narrow"/>
        <family val="2"/>
      </rPr>
      <t xml:space="preserve">Activité  4 : </t>
    </r>
    <r>
      <rPr>
        <sz val="11"/>
        <color rgb="FF0070C0"/>
        <rFont val="Arial Narrow"/>
        <family val="2"/>
      </rPr>
      <t>Renforcement de capacités du personnel du CERViDA-DOUNEDON</t>
    </r>
  </si>
  <si>
    <t>Direction CERViDA-DOUNEDON/CERME et CERSA</t>
  </si>
  <si>
    <r>
      <rPr>
        <b/>
        <sz val="11"/>
        <rFont val="Arial Narrow"/>
        <family val="2"/>
      </rPr>
      <t>Activité 5 :</t>
    </r>
    <r>
      <rPr>
        <sz val="11"/>
        <color rgb="FF0070C0"/>
        <rFont val="Arial Narrow"/>
        <family val="2"/>
      </rPr>
      <t xml:space="preserve"> Acquérir les équipements pour le fonctionnement de CERViDA-DOUNEDON</t>
    </r>
  </si>
  <si>
    <t xml:space="preserve">Acquérir les consommables  informatiques et fournitures ( tonner, encre, papier rames, etc.) </t>
  </si>
  <si>
    <t>Les consommables informatiques et fournitures, les matériels informatiques et le matériel roulant sont acquis</t>
  </si>
  <si>
    <t>Acquérir le matériel roulant (Pick up et station wagon)</t>
  </si>
  <si>
    <t xml:space="preserve">Acquérir le matériel informatique pour l'administration </t>
  </si>
  <si>
    <t>Maintenir et mettre à jour le logiciel Tom2pro et autres</t>
  </si>
  <si>
    <t>La maintenance du logiciel Tom2po et autres est réalisée</t>
  </si>
  <si>
    <r>
      <rPr>
        <b/>
        <sz val="11"/>
        <rFont val="Arial Narrow"/>
        <family val="2"/>
      </rPr>
      <t>Activité 6 :</t>
    </r>
    <r>
      <rPr>
        <sz val="11"/>
        <color rgb="FF0070C0"/>
        <rFont val="Arial Narrow"/>
        <family val="2"/>
      </rPr>
      <t xml:space="preserve"> suivi évaluation de la gestion fudiciaires, recherches, formations du centre (audits internes et externes, rapport d’activités, les réunions du comité de pilotage, évaluation à mi-parcours et finale) </t>
    </r>
  </si>
  <si>
    <t>Réaliser l'audit interne</t>
  </si>
  <si>
    <t>L'audit interne est réalisé</t>
  </si>
  <si>
    <t>Auditeur interne de l'Université, CERViDA-DOUNEDON</t>
  </si>
  <si>
    <t>Réaliser l'audit externe</t>
  </si>
  <si>
    <t>L'audit externe est réalisé</t>
  </si>
  <si>
    <t>Cabinet d'audit, CERViDA-DOUNEDON</t>
  </si>
  <si>
    <t>Tenir les réunions de coordination</t>
  </si>
  <si>
    <t>Les réunions de coordination sont tenues</t>
  </si>
  <si>
    <t>CERViDA-DOUNEDON</t>
  </si>
  <si>
    <t>CCS,  CoPiL et CERViDA-DOUNEDON</t>
  </si>
  <si>
    <t>CSI, CoPiL et CERViDA-DOUNEDON</t>
  </si>
  <si>
    <r>
      <rPr>
        <b/>
        <sz val="11"/>
        <rFont val="Arial Narrow"/>
        <family val="2"/>
      </rPr>
      <t>Activité 8 :</t>
    </r>
    <r>
      <rPr>
        <sz val="11"/>
        <color rgb="FF0070C0"/>
        <rFont val="Arial Narrow"/>
        <family val="2"/>
      </rPr>
      <t xml:space="preserve"> Fonctionnement du matériel roulant (entretiens, réparations, carburant assurance véhicule) et autres (électricité, eau, envoie de courriers, petites réparations, etc.)</t>
    </r>
  </si>
  <si>
    <t>Entretenir et réparer des véhicules</t>
  </si>
  <si>
    <t>Les véhicules sont entretenus et réparés</t>
  </si>
  <si>
    <t>Acheter du carburant pour le fonctionnement, les missions au Togo et les missions de formations de courtes durée dans les pays limitrophes</t>
  </si>
  <si>
    <t>La quantité de carburant nécessaire pour le fonctionnement et pour les missions de formations de courtes durée est mise à la disposition du CERViDA-DOUNEDON</t>
  </si>
  <si>
    <t>Autres éléments du fonctionnement (électricité, eau, courrier, frais bancaires, etc)</t>
  </si>
  <si>
    <t>Les autres élément du fonctionnement sont assurés</t>
  </si>
  <si>
    <t>Axe 2 : EXCELLENCE DANS LA FORMATION DLI 3-4</t>
  </si>
  <si>
    <t>Action 2 a: Accompagnement des Masters existants</t>
  </si>
  <si>
    <r>
      <rPr>
        <b/>
        <sz val="11"/>
        <rFont val="Arial Narrow"/>
        <family val="2"/>
      </rPr>
      <t xml:space="preserve">Activité 1 : </t>
    </r>
    <r>
      <rPr>
        <sz val="11"/>
        <color rgb="FF0070C0"/>
        <rFont val="Arial Narrow"/>
        <family val="2"/>
      </rPr>
      <t>Soutien aux activités pédagogiques de terrain</t>
    </r>
  </si>
  <si>
    <t>Location du bus</t>
  </si>
  <si>
    <t>CERViDA DOUNEDON</t>
  </si>
  <si>
    <t>Action 2b : Création du Master professionnel du CERVIDA-DOUNEDON</t>
  </si>
  <si>
    <t>Inventaire des thématiques en lien avec les prospectives territoriales et  planifications urbaines</t>
  </si>
  <si>
    <t>L'inventaire des thématiques en lien avec prospectives territoriales et  la planification urbaine est réalisé</t>
  </si>
  <si>
    <t>CERVIDA-DOUNEDON</t>
  </si>
  <si>
    <t>Sélection de la thématique du master (la thématique devra déboucher sur le titre du master)</t>
  </si>
  <si>
    <t xml:space="preserve">Une thématique est choisie </t>
  </si>
  <si>
    <t>Elaboration de la maquette</t>
  </si>
  <si>
    <t>Les UE de formation sont validées</t>
  </si>
  <si>
    <t>Validation de la maquette</t>
  </si>
  <si>
    <r>
      <rPr>
        <b/>
        <sz val="11"/>
        <rFont val="Arial Narrow"/>
        <family val="2"/>
      </rPr>
      <t>Activité 3</t>
    </r>
    <r>
      <rPr>
        <sz val="11"/>
        <color rgb="FF0070C0"/>
        <rFont val="Arial Narrow"/>
        <family val="2"/>
      </rPr>
      <t xml:space="preserve"> : Missions des enseignements du Master du CERViDA-DOUNEDON</t>
    </r>
  </si>
  <si>
    <t>Missions des enseignements et vacataires</t>
  </si>
  <si>
    <t>Les missions sont réalisées et le enseignements du Master sont dispensés</t>
  </si>
  <si>
    <r>
      <rPr>
        <b/>
        <sz val="11"/>
        <rFont val="Arial Narrow"/>
        <family val="2"/>
      </rPr>
      <t>Activité 4 :</t>
    </r>
    <r>
      <rPr>
        <sz val="11"/>
        <color rgb="FF0070C0"/>
        <rFont val="Arial Narrow"/>
        <family val="2"/>
      </rPr>
      <t xml:space="preserve"> Renforcement de capacités des enseignants permanents et vacataires</t>
    </r>
  </si>
  <si>
    <t xml:space="preserve">Identifier les besoins de renforcement des enseignants </t>
  </si>
  <si>
    <t>Action 2 c: Sélection et accompagnement des étudiants pour les masters</t>
  </si>
  <si>
    <r>
      <rPr>
        <b/>
        <sz val="11"/>
        <rFont val="Arial Narrow"/>
        <family val="2"/>
      </rPr>
      <t>Activité 1 :</t>
    </r>
    <r>
      <rPr>
        <sz val="11"/>
        <rFont val="Arial Narrow"/>
        <family val="2"/>
      </rPr>
      <t xml:space="preserve"> </t>
    </r>
    <r>
      <rPr>
        <sz val="11"/>
        <color rgb="FF0070C0"/>
        <rFont val="Arial Narrow"/>
        <family val="2"/>
      </rPr>
      <t>Sélection des étudiants (en 2021 nous avons reçu 190 dossiers )</t>
    </r>
  </si>
  <si>
    <t>Lancer l'appel à candidatures (traduction des avis d'appel à candidature)</t>
  </si>
  <si>
    <t>L’appel à candidature est traduit et lancé</t>
  </si>
  <si>
    <t>Réceptionner les candidatures</t>
  </si>
  <si>
    <t>Les candidatures sont reçues</t>
  </si>
  <si>
    <t xml:space="preserve">Mettre en place du jury </t>
  </si>
  <si>
    <t>Le jury de sélection est mis en place</t>
  </si>
  <si>
    <t>Sélectionner les candidats (une retraite est organisée pour la selection)</t>
  </si>
  <si>
    <t>L’étude de dossier est réalisée et les étudiants en Master du CERViDA-DOUNEDON sont sélectionnés</t>
  </si>
  <si>
    <t xml:space="preserve">Publier les résultats de sélection </t>
  </si>
  <si>
    <t>Les résultats sont publiés</t>
  </si>
  <si>
    <r>
      <rPr>
        <b/>
        <sz val="11"/>
        <rFont val="Arial Narrow"/>
        <family val="2"/>
      </rPr>
      <t>Activité 2 :</t>
    </r>
    <r>
      <rPr>
        <sz val="11"/>
        <rFont val="Arial Narrow"/>
        <family val="2"/>
      </rPr>
      <t xml:space="preserve"> </t>
    </r>
    <r>
      <rPr>
        <sz val="11"/>
        <color rgb="FF0070C0"/>
        <rFont val="Arial Narrow"/>
        <family val="2"/>
      </rPr>
      <t>Octroi de bourses aux étudiants bénéficiaires</t>
    </r>
  </si>
  <si>
    <t>Elaborer les critères de sélection</t>
  </si>
  <si>
    <t>La liste des critères d’attribution de bourses est élaborée</t>
  </si>
  <si>
    <t xml:space="preserve">Les bourses sont octroyées aux étudiants bénéficiaires </t>
  </si>
  <si>
    <r>
      <rPr>
        <b/>
        <sz val="11"/>
        <rFont val="Arial Narrow"/>
        <family val="2"/>
      </rPr>
      <t>Activité 3 :</t>
    </r>
    <r>
      <rPr>
        <sz val="11"/>
        <color rgb="FF0070C0"/>
        <rFont val="Arial Narrow"/>
        <family val="2"/>
      </rPr>
      <t xml:space="preserve"> Suivi pédagogique des étudiants boursiers et non boursiers</t>
    </r>
  </si>
  <si>
    <t>Suivre (points) les thèses et les mémoires des étudiants</t>
  </si>
  <si>
    <t>Les points de thèses sont réalisés et les mémoires des étuduants sont suivis</t>
  </si>
  <si>
    <t>CERViDA-DOUNEDON + UL</t>
  </si>
  <si>
    <r>
      <rPr>
        <b/>
        <sz val="11"/>
        <rFont val="Arial Narrow"/>
        <family val="2"/>
      </rPr>
      <t>Activité 4 :</t>
    </r>
    <r>
      <rPr>
        <sz val="11"/>
        <color rgb="FF0070C0"/>
        <rFont val="Arial Narrow"/>
        <family val="2"/>
      </rPr>
      <t xml:space="preserve">  Stages d’immersion aux étudiants sélectionnés</t>
    </r>
  </si>
  <si>
    <t>Constituer la liste des structures d’accueil pour les stages</t>
  </si>
  <si>
    <t>La liste des structures d’accueil pour les stages est disponible</t>
  </si>
  <si>
    <t xml:space="preserve"> -</t>
  </si>
  <si>
    <t>Signer des accords de partenariat avec les structures d’accueil</t>
  </si>
  <si>
    <t>Les accords de partenariat avec les structures d’accueil sont signés</t>
  </si>
  <si>
    <t>Action 2 d : Mise en place d’un système d’évaluation des formations</t>
  </si>
  <si>
    <r>
      <rPr>
        <b/>
        <sz val="11"/>
        <rFont val="Arial Narrow"/>
        <family val="2"/>
      </rPr>
      <t>Activité 1</t>
    </r>
    <r>
      <rPr>
        <sz val="11"/>
        <color rgb="FF0070C0"/>
        <rFont val="Arial Narrow"/>
        <family val="2"/>
      </rPr>
      <t xml:space="preserve"> : Auto évaluation des formations du CERViDA-DOUNEDON</t>
    </r>
  </si>
  <si>
    <t>Réaliser les enquêtes de satisfaction et d'insersion professionnelle</t>
  </si>
  <si>
    <t>Les résultats des enquêtes de satisfaction et d'insersion professionnelle sont disponibles</t>
  </si>
  <si>
    <t xml:space="preserve">Action 2e: Équipement de la salle multimédia en matériels informatiques et logiciels de gestion urbaine  </t>
  </si>
  <si>
    <r>
      <rPr>
        <b/>
        <sz val="11"/>
        <color theme="1"/>
        <rFont val="Arial Narrow"/>
        <family val="2"/>
      </rPr>
      <t>Activité 1</t>
    </r>
    <r>
      <rPr>
        <b/>
        <sz val="11"/>
        <color rgb="FF0070C0"/>
        <rFont val="Arial Narrow"/>
        <family val="2"/>
      </rPr>
      <t>:</t>
    </r>
    <r>
      <rPr>
        <sz val="11"/>
        <color rgb="FFFF0000"/>
        <rFont val="Arial Narrow"/>
        <family val="2"/>
      </rPr>
      <t xml:space="preserve"> </t>
    </r>
    <r>
      <rPr>
        <sz val="11"/>
        <color rgb="FF0070C0"/>
        <rFont val="Arial Narrow"/>
        <family val="2"/>
      </rPr>
      <t>Équipement de la salle multimédia en matériels informatiques et logiciels de gestion urbaine</t>
    </r>
  </si>
  <si>
    <t>CERViDA-DOUNEDON + Partenaires</t>
  </si>
  <si>
    <r>
      <rPr>
        <b/>
        <sz val="11"/>
        <color theme="1"/>
        <rFont val="Arial Narrow"/>
        <family val="2"/>
      </rPr>
      <t>Activité 2 :</t>
    </r>
    <r>
      <rPr>
        <sz val="11"/>
        <color theme="1"/>
        <rFont val="Arial Narrow"/>
        <family val="2"/>
      </rPr>
      <t xml:space="preserve"> </t>
    </r>
    <r>
      <rPr>
        <sz val="11"/>
        <color rgb="FF0070C0"/>
        <rFont val="Arial Narrow"/>
        <family val="2"/>
      </rPr>
      <t>Abonnements aux ressources numériques, bases de données, ouvrages, etc.</t>
    </r>
  </si>
  <si>
    <t>S'abonner aux ressources numériques, base de données</t>
  </si>
  <si>
    <t>Les ressources numériques (revues, etc.), les bases de données, les ouvrages, etc. en lien avec la thématique du CERViDA-DOUNEDON sont disponibles</t>
  </si>
  <si>
    <t>Action 2 f: Amélioration de la formation doctorale</t>
  </si>
  <si>
    <r>
      <rPr>
        <b/>
        <sz val="11"/>
        <color theme="1"/>
        <rFont val="Arial Narrow"/>
        <family val="2"/>
      </rPr>
      <t>Activité 1 :</t>
    </r>
    <r>
      <rPr>
        <sz val="11"/>
        <color theme="1"/>
        <rFont val="Arial Narrow"/>
        <family val="2"/>
      </rPr>
      <t xml:space="preserve"> </t>
    </r>
    <r>
      <rPr>
        <sz val="11"/>
        <color rgb="FF0070C0"/>
        <rFont val="Arial Narrow"/>
        <family val="2"/>
      </rPr>
      <t>Recrutement des doctorants</t>
    </r>
  </si>
  <si>
    <t>Publier l'appel à candidature (Traduction des avis en anglais)</t>
  </si>
  <si>
    <t>Les publications sont émises</t>
  </si>
  <si>
    <t xml:space="preserve">Sélectionner les candidats (Retraite pour la selection présidé par un membre du conseil scientifique international) </t>
  </si>
  <si>
    <t>Les candidats sont sélectionnés</t>
  </si>
  <si>
    <r>
      <rPr>
        <b/>
        <sz val="11"/>
        <color theme="1"/>
        <rFont val="Arial Narrow"/>
        <family val="2"/>
      </rPr>
      <t>Activité 2 :</t>
    </r>
    <r>
      <rPr>
        <sz val="11"/>
        <color theme="1"/>
        <rFont val="Arial Narrow"/>
        <family val="2"/>
      </rPr>
      <t xml:space="preserve"> </t>
    </r>
    <r>
      <rPr>
        <sz val="11"/>
        <color rgb="FF0070C0"/>
        <rFont val="Arial Narrow"/>
        <family val="2"/>
      </rPr>
      <t>Financement des bourses de doctorat</t>
    </r>
  </si>
  <si>
    <t>Les bourses sont octroyées aux doctorants</t>
  </si>
  <si>
    <t>Action 2.g: Mise en place des formations continues / courte durée</t>
  </si>
  <si>
    <r>
      <rPr>
        <b/>
        <sz val="11"/>
        <color theme="1"/>
        <rFont val="Arial Narrow"/>
        <family val="2"/>
      </rPr>
      <t>Activité 1 :</t>
    </r>
    <r>
      <rPr>
        <sz val="11"/>
        <color theme="1"/>
        <rFont val="Arial Narrow"/>
        <family val="2"/>
      </rPr>
      <t xml:space="preserve"> </t>
    </r>
    <r>
      <rPr>
        <sz val="11"/>
        <color rgb="FF0070C0"/>
        <rFont val="Arial Narrow"/>
        <family val="2"/>
      </rPr>
      <t>Identification, sélection des thèmes de formation et organisation des formations continues/courtes durées</t>
    </r>
  </si>
  <si>
    <t>Diffuser les offres de formation continue / courte durée</t>
  </si>
  <si>
    <t>Les offres de formations sont diffusées</t>
  </si>
  <si>
    <t>AXE 3: EXCELLENCE DANS LA RECHERCHE DLI5</t>
  </si>
  <si>
    <t>Action 3a: Préparation de la recherche</t>
  </si>
  <si>
    <r>
      <rPr>
        <b/>
        <sz val="11"/>
        <color theme="1"/>
        <rFont val="Arial Narrow"/>
        <family val="2"/>
      </rPr>
      <t>Activité 1 :</t>
    </r>
    <r>
      <rPr>
        <sz val="11"/>
        <color theme="1"/>
        <rFont val="Arial Narrow"/>
        <family val="2"/>
      </rPr>
      <t xml:space="preserve"> </t>
    </r>
    <r>
      <rPr>
        <sz val="11"/>
        <color rgb="FF0070C0"/>
        <rFont val="Arial Narrow"/>
        <family val="2"/>
      </rPr>
      <t>Renforcement des structures de recherche du CERViDA-DOUNEDON</t>
    </r>
  </si>
  <si>
    <t>Identificer les besoins</t>
  </si>
  <si>
    <t>Les structures de recherche de CERViDA-DOUNEDON sont renforcés</t>
  </si>
  <si>
    <t>Dérouler le marché d'acquisition des équipements</t>
  </si>
  <si>
    <t>Réceptionner les équipements de recherche et d'application du CERViDA-DOUNEDON</t>
  </si>
  <si>
    <r>
      <rPr>
        <b/>
        <sz val="11"/>
        <color theme="1"/>
        <rFont val="Arial Narrow"/>
        <family val="2"/>
      </rPr>
      <t>Activité 2 :</t>
    </r>
    <r>
      <rPr>
        <sz val="11"/>
        <color theme="1"/>
        <rFont val="Arial Narrow"/>
        <family val="2"/>
      </rPr>
      <t xml:space="preserve"> </t>
    </r>
    <r>
      <rPr>
        <sz val="11"/>
        <color rgb="FF0070C0"/>
        <rFont val="Arial Narrow"/>
        <family val="2"/>
      </rPr>
      <t>Renforcement des structures de recherche des partenaires</t>
    </r>
  </si>
  <si>
    <t>Identifier les besoins</t>
  </si>
  <si>
    <t>Les structures de recherche des partenaires du CERViDA-DOUNEDON sont renforcés</t>
  </si>
  <si>
    <t>Acquérir les équipements de recherche aux partenaires</t>
  </si>
  <si>
    <t>Réceptionner les équipements de recherche aux partenaires du CERViDA-DOUNEDON</t>
  </si>
  <si>
    <r>
      <rPr>
        <b/>
        <sz val="11"/>
        <color theme="1"/>
        <rFont val="Arial Narrow"/>
        <family val="2"/>
      </rPr>
      <t>Activité 3 :</t>
    </r>
    <r>
      <rPr>
        <sz val="11"/>
        <color theme="1"/>
        <rFont val="Arial Narrow"/>
        <family val="2"/>
      </rPr>
      <t xml:space="preserve"> </t>
    </r>
    <r>
      <rPr>
        <sz val="11"/>
        <color rgb="FF0070C0"/>
        <rFont val="Arial Narrow"/>
        <family val="2"/>
      </rPr>
      <t>Lancement des appels à projets de recherches</t>
    </r>
  </si>
  <si>
    <t>Identifier les thèmes de recherches</t>
  </si>
  <si>
    <t>Les projets de recherches sont sélectionnés</t>
  </si>
  <si>
    <t>Chosir les thèmes porteurs</t>
  </si>
  <si>
    <t>Lancer les appels à projets</t>
  </si>
  <si>
    <t>Constituer le jury international de sélection</t>
  </si>
  <si>
    <t>Sélectionner les projets (Atelier) avec les membres de Conseil Scientique International (CSI)</t>
  </si>
  <si>
    <t>Action 3b: Animation et mise en œuvre de la recherche</t>
  </si>
  <si>
    <r>
      <rPr>
        <b/>
        <sz val="11"/>
        <color theme="1"/>
        <rFont val="Arial Narrow"/>
        <family val="2"/>
      </rPr>
      <t>Activité 1 :</t>
    </r>
    <r>
      <rPr>
        <sz val="11"/>
        <color theme="1"/>
        <rFont val="Arial Narrow"/>
        <family val="2"/>
      </rPr>
      <t xml:space="preserve"> </t>
    </r>
    <r>
      <rPr>
        <sz val="11"/>
        <color rgb="FF0070C0"/>
        <rFont val="Arial Narrow"/>
        <family val="2"/>
      </rPr>
      <t>Soutien aux équipes de recherches sélectionnées</t>
    </r>
  </si>
  <si>
    <t xml:space="preserve">Les projets retenus sont mis en oeuvre </t>
  </si>
  <si>
    <t>Présenter et évaluer les résultats avec l'implication du CSI</t>
  </si>
  <si>
    <t xml:space="preserve">Les résultats sont présentés et évalués </t>
  </si>
  <si>
    <t>Valider les projets de recherche avec l'implication du CSI</t>
  </si>
  <si>
    <t>Les projets de recherche sont  validés</t>
  </si>
  <si>
    <r>
      <rPr>
        <b/>
        <sz val="11"/>
        <color theme="1"/>
        <rFont val="Arial Narrow"/>
        <family val="2"/>
      </rPr>
      <t>Activité 2 :</t>
    </r>
    <r>
      <rPr>
        <sz val="11"/>
        <color theme="1"/>
        <rFont val="Arial Narrow"/>
        <family val="2"/>
      </rPr>
      <t xml:space="preserve"> </t>
    </r>
    <r>
      <rPr>
        <sz val="11"/>
        <color rgb="FF0070C0"/>
        <rFont val="Arial Narrow"/>
        <family val="2"/>
      </rPr>
      <t xml:space="preserve">Participation du CERViDA-DOUNEDON aux appels à projets (acquisition de compétences pour répondre à des appels et pour répondre à des appels et pour le montage des dossiers </t>
    </r>
  </si>
  <si>
    <t>Renforcer les capacités en montage de projets nationaux et internationaux</t>
  </si>
  <si>
    <t>Les capacités pour le montage des projets sont renforcés</t>
  </si>
  <si>
    <t>Identifier les appels à projets nationaux et internationaux</t>
  </si>
  <si>
    <t>Les appels à projets sont identifiés</t>
  </si>
  <si>
    <t>Elaborer les dossiers de candidature</t>
  </si>
  <si>
    <t>Les dossiers de soumission élaborés</t>
  </si>
  <si>
    <t>Participer aux appels à candidature</t>
  </si>
  <si>
    <t>Les candidatures sont soumis</t>
  </si>
  <si>
    <r>
      <rPr>
        <b/>
        <sz val="11"/>
        <color theme="1"/>
        <rFont val="Arial Narrow"/>
        <family val="2"/>
      </rPr>
      <t>Activité 3 :</t>
    </r>
    <r>
      <rPr>
        <sz val="11"/>
        <color theme="1"/>
        <rFont val="Arial Narrow"/>
        <family val="2"/>
      </rPr>
      <t xml:space="preserve"> </t>
    </r>
    <r>
      <rPr>
        <sz val="11"/>
        <color rgb="FF0070C0"/>
        <rFont val="Arial Narrow"/>
        <family val="2"/>
      </rPr>
      <t>Production des publications scientifiques</t>
    </r>
  </si>
  <si>
    <t>Action 3c: Soutien à la recherche doctorale</t>
  </si>
  <si>
    <r>
      <rPr>
        <b/>
        <sz val="11"/>
        <color theme="1"/>
        <rFont val="Arial Narrow"/>
        <family val="2"/>
      </rPr>
      <t>Activité 1 :</t>
    </r>
    <r>
      <rPr>
        <sz val="11"/>
        <color theme="1"/>
        <rFont val="Arial Narrow"/>
        <family val="2"/>
      </rPr>
      <t xml:space="preserve"> </t>
    </r>
    <r>
      <rPr>
        <sz val="11"/>
        <color rgb="FF0070C0"/>
        <rFont val="Arial Narrow"/>
        <family val="2"/>
      </rPr>
      <t>Renforcement des aptitudes à la recherche et orientation méthodologique</t>
    </r>
  </si>
  <si>
    <t>Les aptitudes des doctorants sont renforcées dans la recherche et l’orientation méthodologique</t>
  </si>
  <si>
    <t>Identifier les besions</t>
  </si>
  <si>
    <t>Les équipements sont disponibles</t>
  </si>
  <si>
    <t>Direction CERViIDA-DOUNEDON</t>
  </si>
  <si>
    <t>Réceptionner les équipements</t>
  </si>
  <si>
    <t>Répartitionner les équipements</t>
  </si>
  <si>
    <r>
      <rPr>
        <b/>
        <sz val="11"/>
        <color theme="1"/>
        <rFont val="Arial Narrow"/>
        <family val="2"/>
      </rPr>
      <t>Activité 3 :</t>
    </r>
    <r>
      <rPr>
        <sz val="11"/>
        <color theme="1"/>
        <rFont val="Arial Narrow"/>
        <family val="2"/>
      </rPr>
      <t xml:space="preserve"> </t>
    </r>
    <r>
      <rPr>
        <sz val="11"/>
        <color rgb="FF0070C0"/>
        <rFont val="Arial Narrow"/>
        <family val="2"/>
      </rPr>
      <t>Soutien aux stages en entreprise</t>
    </r>
  </si>
  <si>
    <t>AXE 4: IMPACT DE DEVELOPPEMENT DLI2-DLI4</t>
  </si>
  <si>
    <t xml:space="preserve">Action 4a: Valorisation des activités de recherche et entreprenariat </t>
  </si>
  <si>
    <r>
      <rPr>
        <b/>
        <sz val="11"/>
        <color theme="1"/>
        <rFont val="Arial Narrow"/>
        <family val="2"/>
      </rPr>
      <t xml:space="preserve">Activité 1 </t>
    </r>
    <r>
      <rPr>
        <sz val="11"/>
        <color theme="1"/>
        <rFont val="Arial Narrow"/>
        <family val="2"/>
      </rPr>
      <t xml:space="preserve">: </t>
    </r>
    <r>
      <rPr>
        <sz val="11"/>
        <color rgb="FF0070C0"/>
        <rFont val="Arial Narrow"/>
        <family val="2"/>
      </rPr>
      <t>Appui à la création d’un observatoire de gestion urbaine</t>
    </r>
  </si>
  <si>
    <t>Inventorier les données </t>
  </si>
  <si>
    <t>Les données existantes sur les villes sont inventoriées et analysées ;
La synthèse de l’utilisation des données existantes est réalisée ; 
Le scénario pour la constitution d’un observatoire de gestion urbaine est élaboré
L’observatoire de gestion urbaine est créée.</t>
  </si>
  <si>
    <t>Direction CERViDA-DOUNEDON + Partenaires</t>
  </si>
  <si>
    <t>Synthèse de l'utilisation des données</t>
  </si>
  <si>
    <t>Appuyer à l'élaboration du scénario d'utilisation</t>
  </si>
  <si>
    <t>Appuyer à la création de l'observatoire de gestion urbain</t>
  </si>
  <si>
    <t>Activité de veille sur la gestion urbaine</t>
  </si>
  <si>
    <r>
      <rPr>
        <b/>
        <sz val="11"/>
        <color theme="1"/>
        <rFont val="Arial Narrow"/>
        <family val="2"/>
      </rPr>
      <t>Activité 2 :</t>
    </r>
    <r>
      <rPr>
        <sz val="11"/>
        <color theme="1"/>
        <rFont val="Arial Narrow"/>
        <family val="2"/>
      </rPr>
      <t xml:space="preserve"> </t>
    </r>
    <r>
      <rPr>
        <sz val="11"/>
        <color rgb="FF0070C0"/>
        <rFont val="Arial Narrow"/>
        <family val="2"/>
      </rPr>
      <t>Organisation des journées entreprises (company days conférences et forum sur les villes durables)</t>
    </r>
  </si>
  <si>
    <t>Identifier les experts en entrepreneuriat</t>
  </si>
  <si>
    <t>Les journées des entreprises sont organisées</t>
  </si>
  <si>
    <t xml:space="preserve">Identifier les entreprises </t>
  </si>
  <si>
    <t>Dérouler les journées, conférences, forum</t>
  </si>
  <si>
    <r>
      <rPr>
        <b/>
        <sz val="11"/>
        <color theme="1"/>
        <rFont val="Arial Narrow"/>
        <family val="2"/>
      </rPr>
      <t>Activité 3 :</t>
    </r>
    <r>
      <rPr>
        <sz val="11"/>
        <color theme="1"/>
        <rFont val="Arial Narrow"/>
        <family val="2"/>
      </rPr>
      <t xml:space="preserve"> </t>
    </r>
    <r>
      <rPr>
        <sz val="11"/>
        <color rgb="FF0070C0"/>
        <rFont val="Arial Narrow"/>
        <family val="2"/>
      </rPr>
      <t>Renforcement des capacités en entreprenariat et en valorisation des produits de la recherche-innovation</t>
    </r>
  </si>
  <si>
    <t>Identifier les experts</t>
  </si>
  <si>
    <t xml:space="preserve">Les capacités des enseignants et des partenaires sont renforcées en entreprenariat et en valorisation des produits de recherche-innovation </t>
  </si>
  <si>
    <t xml:space="preserve">Identifier les enseignants et des partenaires  </t>
  </si>
  <si>
    <t>Organiser les séminaires</t>
  </si>
  <si>
    <r>
      <rPr>
        <b/>
        <sz val="11"/>
        <color theme="1"/>
        <rFont val="Arial Narrow"/>
        <family val="2"/>
      </rPr>
      <t>Activité 4 :</t>
    </r>
    <r>
      <rPr>
        <sz val="11"/>
        <color theme="1"/>
        <rFont val="Arial Narrow"/>
        <family val="2"/>
      </rPr>
      <t xml:space="preserve"> </t>
    </r>
    <r>
      <rPr>
        <sz val="11"/>
        <color rgb="FF0070C0"/>
        <rFont val="Arial Narrow"/>
        <family val="2"/>
      </rPr>
      <t>Soutien aux stages en entreprise pour les enseignants du CERViDA-DOUNEDON y compris l'amélioration de l'anglais</t>
    </r>
  </si>
  <si>
    <t>Identifier les entreprises pouvant accueillir des enseignants en stage</t>
  </si>
  <si>
    <t>Les entreprises pouvant accueillir les enseignants en stage sont identifiées</t>
  </si>
  <si>
    <t xml:space="preserve">Négocier les stages auprès des entrepries </t>
  </si>
  <si>
    <t>Les stages sont négociés auprès des entreprises</t>
  </si>
  <si>
    <t>Tenir les stages</t>
  </si>
  <si>
    <t>Les stages sont réalisés</t>
  </si>
  <si>
    <t>Action 4b:Valorisation des activités de recherche et internationalisation</t>
  </si>
  <si>
    <r>
      <rPr>
        <b/>
        <sz val="11"/>
        <color theme="1"/>
        <rFont val="Arial Narrow"/>
        <family val="2"/>
      </rPr>
      <t>Activité 1 :</t>
    </r>
    <r>
      <rPr>
        <sz val="11"/>
        <color theme="1"/>
        <rFont val="Arial Narrow"/>
        <family val="2"/>
      </rPr>
      <t xml:space="preserve"> </t>
    </r>
    <r>
      <rPr>
        <sz val="11"/>
        <color rgb="FF0070C0"/>
        <rFont val="Arial Narrow"/>
        <family val="2"/>
      </rPr>
      <t>Soutien à la participation aux activités scientifiques internationales des enseignants-chercheurs et des doctorants du CERViDA-DOUNEDON</t>
    </r>
  </si>
  <si>
    <r>
      <t xml:space="preserve">Identifier les manifestations scientifiques </t>
    </r>
    <r>
      <rPr>
        <sz val="11"/>
        <color rgb="FF212121"/>
        <rFont val="Arial Narrow"/>
        <family val="2"/>
      </rPr>
      <t>internationales</t>
    </r>
  </si>
  <si>
    <t>Les enseignants-chercheurs et des doctorants du CERViDA-DOUNEDON sont soutenus pour la participation aux activités scientifiques internationales</t>
  </si>
  <si>
    <t>Direction CERViDA-DOUNEDON, Enseignants chercheurs et doctorants</t>
  </si>
  <si>
    <t>Identification des enseignants chercheurs et doctorants devant prendre part aux manifestations scientifiques internationales</t>
  </si>
  <si>
    <t>Les enseignants chercheurs et doctorants devant prendre part aux manifestations scientifiques internationales sont identifiés</t>
  </si>
  <si>
    <r>
      <rPr>
        <b/>
        <sz val="11"/>
        <color theme="1"/>
        <rFont val="Arial Narrow"/>
        <family val="2"/>
      </rPr>
      <t>Activité 3 :</t>
    </r>
    <r>
      <rPr>
        <sz val="11"/>
        <color theme="1"/>
        <rFont val="Arial Narrow"/>
        <family val="2"/>
      </rPr>
      <t xml:space="preserve"> </t>
    </r>
    <r>
      <rPr>
        <sz val="11"/>
        <color rgb="FF0070C0"/>
        <rFont val="Arial Narrow"/>
        <family val="2"/>
      </rPr>
      <t>Création d'une revue scientifique internationale sur les villes durables</t>
    </r>
  </si>
  <si>
    <t>Choix du support</t>
  </si>
  <si>
    <t>La revue scientifique internationale sur les villes durables est créée</t>
  </si>
  <si>
    <t>Lancement de l'appel à contribution</t>
  </si>
  <si>
    <t>Sélection des soumissions</t>
  </si>
  <si>
    <t xml:space="preserve">Publication </t>
  </si>
  <si>
    <t>AXE : 5  INFRASTRUCTURES PEDAGOGIQUES ET DE RECHERCHES DLI4</t>
  </si>
  <si>
    <t xml:space="preserve">Action 5a: Renforcement des infrastructures du CERViDA-DOUNEDON </t>
  </si>
  <si>
    <r>
      <rPr>
        <b/>
        <sz val="11"/>
        <color theme="1"/>
        <rFont val="Arial Narrow"/>
        <family val="2"/>
      </rPr>
      <t>Activité 1 :</t>
    </r>
    <r>
      <rPr>
        <sz val="11"/>
        <color theme="1"/>
        <rFont val="Arial Narrow"/>
        <family val="2"/>
      </rPr>
      <t xml:space="preserve"> </t>
    </r>
    <r>
      <rPr>
        <sz val="11"/>
        <color rgb="FF0070C0"/>
        <rFont val="Arial Narrow"/>
        <family val="2"/>
      </rPr>
      <t xml:space="preserve"> Développement des plans, réalisation des études techniques et d’impact environnemental et social   pour la construction du bâtiment du CERViDA-DOUNEDON</t>
    </r>
  </si>
  <si>
    <t xml:space="preserve">Développer et finaliser le DAO du projet choisi y compris les études techniques et d’impact environnemental et social </t>
  </si>
  <si>
    <t>Le DAO du projet choisi y compris les études techniques et d'impact sont développés et finalisés</t>
  </si>
  <si>
    <r>
      <rPr>
        <b/>
        <sz val="11"/>
        <color theme="1"/>
        <rFont val="Arial Narrow"/>
        <family val="2"/>
      </rPr>
      <t>Activité 2 :</t>
    </r>
    <r>
      <rPr>
        <sz val="11"/>
        <color theme="1"/>
        <rFont val="Arial Narrow"/>
        <family val="2"/>
      </rPr>
      <t xml:space="preserve"> </t>
    </r>
    <r>
      <rPr>
        <sz val="11"/>
        <color rgb="FF0070C0"/>
        <rFont val="Arial Narrow"/>
        <family val="2"/>
      </rPr>
      <t>Construction et équipement du bâtiment du CERViDA-DOUNEDON</t>
    </r>
  </si>
  <si>
    <t>Appui à l'organisation du concours et à la sélection du lauréat</t>
  </si>
  <si>
    <t xml:space="preserve">Les travaux ont démarré et le suivi-contrôle est réalisé </t>
  </si>
  <si>
    <t>Le marché est lancé et l'attributaire sélectionné</t>
  </si>
  <si>
    <t>RECAPITULATIF DU PROGRAMME DE TRAVAIL ET BUDGET ANNUEL  2022-CERViDA-DOUNEDON</t>
  </si>
  <si>
    <t>COMPOSANTES</t>
  </si>
  <si>
    <t>USD</t>
  </si>
  <si>
    <t>F CFA</t>
  </si>
  <si>
    <t>%</t>
  </si>
  <si>
    <t>GOUVERNANCE ET FONCTIONNEMENT</t>
  </si>
  <si>
    <t>EXCELLENCE DANS L'ENSEIGNEMENT ET LA FORMATION</t>
  </si>
  <si>
    <t>EXCELLENCE DANS LA RECHERCHE</t>
  </si>
  <si>
    <t>IMPACT DE DEVELOPPEMENT</t>
  </si>
  <si>
    <t>INFRASTRUCTURE PEDAGOGIQUE ET DE RECHERCHE</t>
  </si>
  <si>
    <t>TOTAL</t>
  </si>
  <si>
    <t>Attribuer 13  bourses du CERViDA-DOUNEDON (allocation, logement , Inscription, voyage, assurance maladie)</t>
  </si>
  <si>
    <t>Démarrer les travaux de construction</t>
  </si>
  <si>
    <t>Lancer le marché d'équipement du centre</t>
  </si>
  <si>
    <t>Renforcer les capacités du personnel en gestion financière  pour les trois Centres et en gestion de projet du CERViDA-DOUNEDON</t>
  </si>
  <si>
    <t>Organiser 4 réunions du Comité consultatif sectoriel (CCS)</t>
  </si>
  <si>
    <t>4 réunions du CCS  sont organisées</t>
  </si>
  <si>
    <t>1 réunion du CSI est organisée</t>
  </si>
  <si>
    <t>Réaliser deux sorties pédagogiques (assurance accident des étudiants hébergement, etc)</t>
  </si>
  <si>
    <r>
      <t xml:space="preserve">2 </t>
    </r>
    <r>
      <rPr>
        <sz val="11"/>
        <color rgb="FF212121"/>
        <rFont val="Arial Narrow"/>
        <family val="2"/>
      </rPr>
      <t>sorties pédagogiques sont réalisées dans de bonnes conditions</t>
    </r>
  </si>
  <si>
    <t>Les besoins en renforcement capacités et formateurs sont identifiés,</t>
  </si>
  <si>
    <t>CERVIDA-DOUNEDON, UL</t>
  </si>
  <si>
    <t>Dérouler 90 stages d'immersion</t>
  </si>
  <si>
    <t>90 étudiants ont effectué les stages d'immersion</t>
  </si>
  <si>
    <t>Dérouler une formation continue</t>
  </si>
  <si>
    <t>1 formation continue est déroulée</t>
  </si>
  <si>
    <t>Mettre en œuvre les projets retenus</t>
  </si>
  <si>
    <t>Traduir 30 manuscrits</t>
  </si>
  <si>
    <t>Publier 30 manuscrits (organiser un atelier de redaction des manuscrits)</t>
  </si>
  <si>
    <t>30 manuscrits sont traduits et publiés</t>
  </si>
  <si>
    <t>Renforcer les aptitudes à la recherche et orientation méthodologique (4 cours de méthodologies pour 41 doctorants)</t>
  </si>
  <si>
    <t>85 stages sont soutenus</t>
  </si>
  <si>
    <t xml:space="preserve">Elaborer et valider la stratégie  de communication </t>
  </si>
  <si>
    <t>1 formation en gestion financière et 1 formation en gestion de projet sont réalisées
Les capacités du personnel en gestion financière et en gestion de projet sont renforcées</t>
  </si>
  <si>
    <t>Soutenir les stages en entreprise pour 85 étudiants</t>
  </si>
  <si>
    <r>
      <rPr>
        <b/>
        <sz val="11"/>
        <rFont val="Arial Narrow"/>
        <family val="2"/>
      </rPr>
      <t>Activité 7 :</t>
    </r>
    <r>
      <rPr>
        <sz val="11"/>
        <color rgb="FF0070C0"/>
        <rFont val="Arial Narrow"/>
        <family val="2"/>
      </rPr>
      <t xml:space="preserve"> Organisation de sréunions du comité consultatif  sectoriel (CCS) et d'un comité  scinetifique international (CSI)</t>
    </r>
  </si>
  <si>
    <t xml:space="preserve">Organiser une (1) réunion du Comité Scientifique International (CSI) </t>
  </si>
  <si>
    <t xml:space="preserve">Former 5 enseignants et vacataires </t>
  </si>
  <si>
    <t xml:space="preserve"> La capacité de 5 enseignants sont renforcées</t>
  </si>
  <si>
    <t>Acquérir les équipements de la salle multimédia en matériels informatiques</t>
  </si>
  <si>
    <t>Acquérir les logiciels de gestion urbaine</t>
  </si>
  <si>
    <t>Les équipements de la salle multimédia en matériels informatiques</t>
  </si>
  <si>
    <t>Les logiciels de gestion urbaines sont acquis</t>
  </si>
  <si>
    <t>Réalisation des enquêtes étudiants sur les activités du CERViDA-DOUNEDON</t>
  </si>
  <si>
    <t>Les résultats des enquêtes des étudiants sur les activités du CERViDA-DOUNEDON sont disponibles</t>
  </si>
  <si>
    <t xml:space="preserve">Attribuer les frais de recherche à 11 à étudiants du  Master accompagné </t>
  </si>
  <si>
    <t>Les frais de recherche sont attribuées aux étudiants du master accompagnés</t>
  </si>
  <si>
    <t>Octroyer 19 bourses (Allocation, logement, voyage, Inscription, Assurance maladie) aux doctorants</t>
  </si>
  <si>
    <t xml:space="preserve">Suivre et contrôler les travaux </t>
  </si>
  <si>
    <t>Participation de 5 enseignants chercheurs et doctorants dont les résumés sont acceptés</t>
  </si>
  <si>
    <t>5 enseignants chercheurs et doctorants dont les résumés sont acceptés ont participé aux manifestations scientifiques</t>
  </si>
  <si>
    <t xml:space="preserve">   </t>
  </si>
  <si>
    <r>
      <rPr>
        <b/>
        <sz val="11"/>
        <rFont val="Arial Narrow"/>
        <family val="2"/>
      </rPr>
      <t>Activité 1</t>
    </r>
    <r>
      <rPr>
        <sz val="11"/>
        <color rgb="FF0070C0"/>
        <rFont val="Arial Narrow"/>
        <family val="2"/>
      </rPr>
      <t xml:space="preserve"> : Choix de la thématique du Master professionnel du CERViDA-DOUNEDON   </t>
    </r>
  </si>
  <si>
    <r>
      <rPr>
        <b/>
        <sz val="11"/>
        <rFont val="Arial Narrow"/>
        <family val="2"/>
      </rPr>
      <t>Activité 2</t>
    </r>
    <r>
      <rPr>
        <sz val="11"/>
        <color rgb="FF0070C0"/>
        <rFont val="Arial Narrow"/>
        <family val="2"/>
      </rPr>
      <t xml:space="preserve"> : Choix de la maquette du Master professionnel du CERViDA-DOUNEDON</t>
    </r>
  </si>
  <si>
    <r>
      <rPr>
        <b/>
        <sz val="11"/>
        <color theme="1"/>
        <rFont val="Arial Narrow"/>
        <family val="2"/>
      </rPr>
      <t>Activité 2 :</t>
    </r>
    <r>
      <rPr>
        <sz val="11"/>
        <color theme="1"/>
        <rFont val="Arial Narrow"/>
        <family val="2"/>
      </rPr>
      <t xml:space="preserve"> </t>
    </r>
    <r>
      <rPr>
        <sz val="11"/>
        <color rgb="FF0070C0"/>
        <rFont val="Arial Narrow"/>
        <family val="2"/>
      </rPr>
      <t>Equipement spécifiques des doctorants (ordinateurs)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</si>
</sst>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 _€_-;\-* #,##0.00\ _€_-;_-* &quot;-&quot;??\ _€_-;_-@_-"/>
    <numFmt numFmtId="165" formatCode="_-* #,##0\ _C_F_A_-;\-* #,##0\ _C_F_A_-;_-* &quot;-&quot;\ _C_F_A_-;_-@_-"/>
    <numFmt numFmtId="166" formatCode="_-* #,##0\ _€_-;\-* #,##0\ _€_-;_-* &quot;-&quot;??\ _€_-;_-@_-"/>
    <numFmt numFmtId="167" formatCode="_-* #,##0_-;\-* #,##0_-;_-* &quot;-&quot;??_-;_-@_-"/>
    <numFmt numFmtId="168" formatCode="_(* #,##0_);_(* \(#,##0\);_(* &quot;-&quot;??_);_(@_)"/>
  </numFmts>
  <fonts count="29" x14ac:knownFonts="1">
    <font>
      <sz val="11"/>
      <color theme="1"/>
      <name val="Calibri"/>
      <family val="2"/>
      <scheme val="minor"/>
    </font>
    <font>
      <sz val="11"/>
      <color theme="1"/>
      <name val="Calibri"/>
      <family val="2"/>
      <scheme val="minor"/>
    </font>
    <font>
      <sz val="11"/>
      <name val="Arial Narrow"/>
      <family val="2"/>
    </font>
    <font>
      <b/>
      <sz val="10"/>
      <color theme="1"/>
      <name val="Arial Narrow"/>
      <family val="2"/>
    </font>
    <font>
      <sz val="10"/>
      <color theme="1"/>
      <name val="Arial Narrow"/>
      <family val="2"/>
    </font>
    <font>
      <b/>
      <sz val="11"/>
      <name val="Arial Narrow"/>
      <family val="2"/>
    </font>
    <font>
      <sz val="10"/>
      <name val="Arial"/>
      <family val="2"/>
    </font>
    <font>
      <sz val="8"/>
      <name val="Arial"/>
      <family val="2"/>
    </font>
    <font>
      <sz val="11"/>
      <color theme="1"/>
      <name val="Arial Narrow"/>
      <family val="2"/>
    </font>
    <font>
      <b/>
      <sz val="11"/>
      <color theme="1"/>
      <name val="Arial Narrow"/>
      <family val="2"/>
    </font>
    <font>
      <b/>
      <i/>
      <sz val="11"/>
      <color theme="1"/>
      <name val="Arial Narrow"/>
      <family val="2"/>
    </font>
    <font>
      <sz val="11"/>
      <color rgb="FF0070C0"/>
      <name val="Arial Narrow"/>
      <family val="2"/>
    </font>
    <font>
      <i/>
      <sz val="11"/>
      <color theme="1"/>
      <name val="Arial Narrow"/>
      <family val="2"/>
    </font>
    <font>
      <sz val="11"/>
      <color rgb="FF212121"/>
      <name val="Arial Narrow"/>
      <family val="2"/>
    </font>
    <font>
      <sz val="11"/>
      <color rgb="FF000000"/>
      <name val="Arial Narrow"/>
      <family val="2"/>
    </font>
    <font>
      <i/>
      <sz val="11"/>
      <color theme="1"/>
      <name val="Calibri"/>
      <family val="2"/>
      <scheme val="minor"/>
    </font>
    <font>
      <b/>
      <sz val="9"/>
      <color indexed="81"/>
      <name val="Tahoma"/>
      <family val="2"/>
    </font>
    <font>
      <sz val="9"/>
      <color indexed="81"/>
      <name val="Tahoma"/>
      <family val="2"/>
    </font>
    <font>
      <sz val="10"/>
      <color indexed="8"/>
      <name val="Arial"/>
      <family val="2"/>
    </font>
    <font>
      <sz val="11"/>
      <color rgb="FFFF0000"/>
      <name val="Arial Narrow"/>
      <family val="2"/>
    </font>
    <font>
      <b/>
      <i/>
      <sz val="11"/>
      <color rgb="FFFF0000"/>
      <name val="Arial Narrow"/>
      <family val="2"/>
    </font>
    <font>
      <sz val="8"/>
      <color theme="1"/>
      <name val="Arial Narrow"/>
      <family val="2"/>
    </font>
    <font>
      <b/>
      <sz val="8"/>
      <name val="Arial Narrow"/>
      <family val="2"/>
    </font>
    <font>
      <b/>
      <sz val="8"/>
      <color theme="1"/>
      <name val="Arial Narrow"/>
      <family val="2"/>
    </font>
    <font>
      <b/>
      <i/>
      <sz val="8"/>
      <color theme="1"/>
      <name val="Arial Narrow"/>
      <family val="2"/>
    </font>
    <font>
      <sz val="8"/>
      <name val="Arial Narrow"/>
      <family val="2"/>
    </font>
    <font>
      <sz val="8"/>
      <color rgb="FF0070C0"/>
      <name val="Arial Narrow"/>
      <family val="2"/>
    </font>
    <font>
      <b/>
      <sz val="11"/>
      <color rgb="FF0070C0"/>
      <name val="Arial Narrow"/>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bottom style="thin">
        <color indexed="64"/>
      </bottom>
      <diagonal/>
    </border>
    <border>
      <left/>
      <right/>
      <top/>
      <bottom style="thin">
        <color indexed="64"/>
      </bottom>
      <diagonal/>
    </border>
    <border>
      <left style="thick">
        <color rgb="FFC00000"/>
      </left>
      <right style="thin">
        <color indexed="64"/>
      </right>
      <top/>
      <bottom style="thin">
        <color indexed="64"/>
      </bottom>
      <diagonal/>
    </border>
    <border>
      <left style="thin">
        <color indexed="64"/>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ck">
        <color rgb="FFC00000"/>
      </left>
      <right style="thin">
        <color indexed="64"/>
      </right>
      <top style="thin">
        <color indexed="64"/>
      </top>
      <bottom/>
      <diagonal/>
    </border>
    <border>
      <left style="thick">
        <color rgb="FFC00000"/>
      </left>
      <right style="thin">
        <color indexed="64"/>
      </right>
      <top/>
      <bottom/>
      <diagonal/>
    </border>
    <border>
      <left style="thin">
        <color indexed="64"/>
      </left>
      <right style="thick">
        <color rgb="FFC00000"/>
      </right>
      <top style="thin">
        <color indexed="64"/>
      </top>
      <bottom/>
      <diagonal/>
    </border>
    <border>
      <left style="thin">
        <color indexed="64"/>
      </left>
      <right style="thick">
        <color rgb="FFC00000"/>
      </right>
      <top/>
      <bottom/>
      <diagonal/>
    </border>
    <border>
      <left style="thin">
        <color indexed="64"/>
      </left>
      <right style="thin">
        <color indexed="64"/>
      </right>
      <top style="medium">
        <color indexed="64"/>
      </top>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indexed="64"/>
      </left>
      <right style="thin">
        <color rgb="FFFF0000"/>
      </right>
      <top style="thin">
        <color indexed="64"/>
      </top>
      <bottom/>
      <diagonal/>
    </border>
    <border>
      <left style="thick">
        <color rgb="FFFF0000"/>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0" fontId="7" fillId="0" borderId="0"/>
    <xf numFmtId="164" fontId="1" fillId="0" borderId="0" applyFont="0" applyFill="0" applyBorder="0" applyAlignment="0" applyProtection="0"/>
    <xf numFmtId="0" fontId="18" fillId="0" borderId="0"/>
    <xf numFmtId="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92">
    <xf numFmtId="0" fontId="0" fillId="0" borderId="0" xfId="0"/>
    <xf numFmtId="0" fontId="8" fillId="0" borderId="1" xfId="0" applyFont="1" applyBorder="1" applyAlignment="1">
      <alignment wrapText="1"/>
    </xf>
    <xf numFmtId="0" fontId="8" fillId="0" borderId="0" xfId="0" applyFont="1" applyAlignment="1">
      <alignment wrapText="1"/>
    </xf>
    <xf numFmtId="0" fontId="8" fillId="0" borderId="0" xfId="0" applyFont="1"/>
    <xf numFmtId="0" fontId="8" fillId="0" borderId="1" xfId="0" applyFont="1" applyBorder="1" applyAlignment="1">
      <alignment horizontal="right" wrapText="1"/>
    </xf>
    <xf numFmtId="0" fontId="8" fillId="3" borderId="1" xfId="0" applyFont="1"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9" fillId="4" borderId="9" xfId="0" applyFont="1" applyFill="1" applyBorder="1" applyAlignment="1">
      <alignment wrapText="1"/>
    </xf>
    <xf numFmtId="0" fontId="9" fillId="4" borderId="6" xfId="0" applyFont="1" applyFill="1" applyBorder="1" applyAlignment="1">
      <alignment wrapText="1"/>
    </xf>
    <xf numFmtId="0" fontId="9" fillId="4" borderId="1" xfId="0" applyFont="1" applyFill="1" applyBorder="1" applyAlignment="1">
      <alignment wrapText="1"/>
    </xf>
    <xf numFmtId="166" fontId="9" fillId="4" borderId="1" xfId="0" applyNumberFormat="1" applyFont="1" applyFill="1" applyBorder="1" applyAlignment="1">
      <alignment wrapText="1"/>
    </xf>
    <xf numFmtId="0" fontId="10" fillId="5" borderId="11" xfId="0"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horizontal="left" vertical="center" wrapText="1"/>
    </xf>
    <xf numFmtId="166" fontId="9" fillId="5" borderId="12" xfId="2" applyNumberFormat="1" applyFont="1" applyFill="1" applyBorder="1" applyAlignment="1">
      <alignment horizontal="right" vertical="center" wrapText="1"/>
    </xf>
    <xf numFmtId="0" fontId="8" fillId="0" borderId="0" xfId="0" applyFont="1" applyAlignment="1">
      <alignment vertical="center" wrapText="1"/>
    </xf>
    <xf numFmtId="0" fontId="8" fillId="0" borderId="0" xfId="0" applyFont="1" applyAlignment="1">
      <alignment vertical="center"/>
    </xf>
    <xf numFmtId="0" fontId="8" fillId="0" borderId="8" xfId="0" applyFont="1" applyBorder="1" applyAlignment="1">
      <alignment vertical="center" wrapText="1"/>
    </xf>
    <xf numFmtId="0" fontId="10" fillId="0" borderId="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right" vertical="center" wrapText="1"/>
    </xf>
    <xf numFmtId="0" fontId="8" fillId="0" borderId="1" xfId="0" applyFont="1" applyBorder="1" applyAlignment="1">
      <alignment horizontal="right" vertical="center" wrapText="1"/>
    </xf>
    <xf numFmtId="0" fontId="2" fillId="0" borderId="1" xfId="0" applyFont="1" applyBorder="1" applyAlignment="1">
      <alignment vertical="center" wrapText="1"/>
    </xf>
    <xf numFmtId="165" fontId="2" fillId="0" borderId="1" xfId="1" applyFont="1" applyFill="1" applyBorder="1" applyAlignment="1">
      <alignment horizontal="center" vertical="center" wrapText="1"/>
    </xf>
    <xf numFmtId="0" fontId="10" fillId="0" borderId="3"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13" fillId="0" borderId="1" xfId="0" applyFont="1" applyBorder="1" applyAlignment="1">
      <alignment vertical="center" wrapText="1"/>
    </xf>
    <xf numFmtId="0" fontId="9" fillId="4" borderId="14" xfId="0" applyFont="1" applyFill="1" applyBorder="1" applyAlignment="1">
      <alignment wrapText="1"/>
    </xf>
    <xf numFmtId="0" fontId="9" fillId="4" borderId="2" xfId="0" applyFont="1" applyFill="1" applyBorder="1" applyAlignment="1">
      <alignment wrapText="1"/>
    </xf>
    <xf numFmtId="166" fontId="9" fillId="4" borderId="1" xfId="2" applyNumberFormat="1" applyFont="1" applyFill="1" applyBorder="1" applyAlignment="1">
      <alignment wrapText="1"/>
    </xf>
    <xf numFmtId="0" fontId="10" fillId="5" borderId="6" xfId="0" applyFont="1" applyFill="1" applyBorder="1" applyAlignment="1">
      <alignment wrapText="1"/>
    </xf>
    <xf numFmtId="0" fontId="10" fillId="5" borderId="1" xfId="0" applyFont="1" applyFill="1" applyBorder="1" applyAlignment="1">
      <alignment wrapText="1"/>
    </xf>
    <xf numFmtId="0" fontId="10" fillId="5" borderId="2" xfId="0" applyFont="1" applyFill="1" applyBorder="1" applyAlignment="1">
      <alignment wrapText="1"/>
    </xf>
    <xf numFmtId="166" fontId="10" fillId="5" borderId="1" xfId="2" applyNumberFormat="1" applyFont="1" applyFill="1" applyBorder="1" applyAlignment="1">
      <alignment wrapText="1"/>
    </xf>
    <xf numFmtId="0" fontId="10" fillId="0" borderId="3" xfId="0" applyFont="1" applyBorder="1" applyAlignment="1">
      <alignment horizontal="left" wrapText="1"/>
    </xf>
    <xf numFmtId="0" fontId="10" fillId="0" borderId="1" xfId="0" applyFont="1" applyBorder="1" applyAlignment="1">
      <alignment horizontal="left" wrapText="1"/>
    </xf>
    <xf numFmtId="0" fontId="12" fillId="0" borderId="1" xfId="0" applyFont="1" applyBorder="1" applyAlignment="1">
      <alignment horizontal="right" wrapText="1"/>
    </xf>
    <xf numFmtId="0" fontId="10" fillId="0" borderId="17" xfId="0" applyFont="1" applyBorder="1" applyAlignment="1">
      <alignment horizontal="left" wrapText="1"/>
    </xf>
    <xf numFmtId="0" fontId="10" fillId="0" borderId="18" xfId="0" applyFont="1" applyBorder="1" applyAlignment="1">
      <alignment horizontal="left" wrapText="1"/>
    </xf>
    <xf numFmtId="0" fontId="8" fillId="0" borderId="3" xfId="0" applyFont="1" applyBorder="1" applyAlignment="1">
      <alignment wrapText="1"/>
    </xf>
    <xf numFmtId="0" fontId="10" fillId="5" borderId="22" xfId="0" applyFont="1" applyFill="1" applyBorder="1" applyAlignment="1">
      <alignment wrapText="1"/>
    </xf>
    <xf numFmtId="165" fontId="10" fillId="5" borderId="1" xfId="0" applyNumberFormat="1" applyFont="1" applyFill="1" applyBorder="1" applyAlignment="1">
      <alignment wrapText="1"/>
    </xf>
    <xf numFmtId="0" fontId="2" fillId="6" borderId="1" xfId="0" applyFont="1" applyFill="1" applyBorder="1" applyAlignment="1">
      <alignment vertical="center" wrapText="1"/>
    </xf>
    <xf numFmtId="0" fontId="10" fillId="5" borderId="6" xfId="0" applyFont="1" applyFill="1" applyBorder="1" applyAlignment="1">
      <alignment vertical="center" wrapText="1"/>
    </xf>
    <xf numFmtId="0" fontId="10" fillId="5" borderId="2"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10" fillId="2" borderId="3" xfId="0" applyFont="1" applyFill="1" applyBorder="1" applyAlignment="1">
      <alignment horizontal="left" wrapText="1"/>
    </xf>
    <xf numFmtId="167" fontId="8" fillId="0" borderId="1" xfId="2" applyNumberFormat="1" applyFont="1" applyBorder="1" applyAlignment="1">
      <alignment vertical="center" wrapText="1"/>
    </xf>
    <xf numFmtId="167" fontId="8" fillId="0" borderId="1" xfId="2" applyNumberFormat="1" applyFont="1" applyBorder="1" applyAlignment="1">
      <alignment wrapText="1"/>
    </xf>
    <xf numFmtId="0" fontId="0" fillId="0" borderId="0" xfId="0" applyAlignment="1">
      <alignment wrapText="1"/>
    </xf>
    <xf numFmtId="167" fontId="10" fillId="5" borderId="6" xfId="0" applyNumberFormat="1" applyFont="1" applyFill="1" applyBorder="1" applyAlignment="1">
      <alignment wrapText="1"/>
    </xf>
    <xf numFmtId="0" fontId="8" fillId="2" borderId="17" xfId="0" applyFont="1" applyFill="1" applyBorder="1" applyAlignment="1">
      <alignment wrapText="1"/>
    </xf>
    <xf numFmtId="0" fontId="8" fillId="2" borderId="1" xfId="0" applyFont="1" applyFill="1" applyBorder="1" applyAlignment="1">
      <alignment wrapText="1"/>
    </xf>
    <xf numFmtId="0" fontId="8" fillId="2" borderId="18" xfId="0" applyFont="1" applyFill="1" applyBorder="1" applyAlignment="1">
      <alignment wrapText="1"/>
    </xf>
    <xf numFmtId="0" fontId="10" fillId="5" borderId="6" xfId="0" applyFont="1" applyFill="1" applyBorder="1"/>
    <xf numFmtId="0" fontId="10" fillId="5" borderId="2" xfId="0" applyFont="1" applyFill="1" applyBorder="1"/>
    <xf numFmtId="167" fontId="9" fillId="4" borderId="6" xfId="0" applyNumberFormat="1" applyFont="1" applyFill="1" applyBorder="1" applyAlignment="1">
      <alignment wrapText="1"/>
    </xf>
    <xf numFmtId="0" fontId="14" fillId="0" borderId="1" xfId="0" applyFont="1" applyBorder="1" applyAlignment="1">
      <alignment vertical="center" wrapText="1"/>
    </xf>
    <xf numFmtId="167" fontId="8" fillId="0" borderId="1" xfId="2" applyNumberFormat="1" applyFont="1" applyBorder="1" applyAlignment="1">
      <alignment horizontal="left" vertical="center" wrapText="1"/>
    </xf>
    <xf numFmtId="1" fontId="9" fillId="4" borderId="6" xfId="0" applyNumberFormat="1" applyFont="1" applyFill="1" applyBorder="1" applyAlignment="1">
      <alignment wrapText="1"/>
    </xf>
    <xf numFmtId="0" fontId="10" fillId="5" borderId="1" xfId="0"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0" fillId="5" borderId="1" xfId="0" applyFont="1" applyFill="1" applyBorder="1" applyAlignment="1">
      <alignment horizontal="left" wrapText="1"/>
    </xf>
    <xf numFmtId="0" fontId="9" fillId="4" borderId="1" xfId="0" applyFont="1" applyFill="1" applyBorder="1" applyAlignment="1">
      <alignment horizontal="left"/>
    </xf>
    <xf numFmtId="0" fontId="9" fillId="4" borderId="1" xfId="0" applyFont="1" applyFill="1" applyBorder="1" applyAlignment="1">
      <alignment horizontal="left" wrapText="1"/>
    </xf>
    <xf numFmtId="0" fontId="8" fillId="4" borderId="3" xfId="0" applyFont="1" applyFill="1" applyBorder="1" applyAlignment="1">
      <alignment wrapText="1"/>
    </xf>
    <xf numFmtId="0" fontId="9" fillId="4" borderId="2" xfId="0" applyFont="1" applyFill="1" applyBorder="1" applyAlignment="1">
      <alignment horizontal="left" wrapText="1"/>
    </xf>
    <xf numFmtId="167" fontId="9" fillId="4" borderId="1" xfId="0" applyNumberFormat="1" applyFont="1" applyFill="1" applyBorder="1" applyAlignment="1">
      <alignment horizontal="left" wrapText="1"/>
    </xf>
    <xf numFmtId="0" fontId="10" fillId="5" borderId="24"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0" fillId="5" borderId="2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4" xfId="0" applyFont="1" applyFill="1" applyBorder="1" applyAlignment="1">
      <alignment horizontal="left" vertical="center" wrapText="1"/>
    </xf>
    <xf numFmtId="167" fontId="10" fillId="5" borderId="4" xfId="0" applyNumberFormat="1" applyFont="1" applyFill="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0" xfId="0" applyFont="1" applyAlignment="1">
      <alignment horizontal="left" wrapText="1"/>
    </xf>
    <xf numFmtId="0" fontId="8" fillId="0" borderId="0" xfId="0" applyFont="1" applyAlignment="1">
      <alignment horizontal="right" wrapText="1"/>
    </xf>
    <xf numFmtId="0" fontId="10" fillId="0" borderId="6" xfId="0" applyFont="1" applyBorder="1" applyAlignment="1">
      <alignment horizontal="left" wrapText="1"/>
    </xf>
    <xf numFmtId="0" fontId="8" fillId="0" borderId="6" xfId="0" applyFont="1" applyBorder="1" applyAlignment="1">
      <alignment wrapText="1"/>
    </xf>
    <xf numFmtId="0" fontId="8" fillId="0" borderId="3" xfId="0" applyFont="1" applyBorder="1" applyAlignment="1">
      <alignment vertical="center" wrapText="1"/>
    </xf>
    <xf numFmtId="0" fontId="8" fillId="0" borderId="6" xfId="0" applyFont="1" applyBorder="1" applyAlignment="1">
      <alignment vertical="center" wrapText="1"/>
    </xf>
    <xf numFmtId="0" fontId="10" fillId="2" borderId="3"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2" borderId="0" xfId="0" applyFill="1" applyAlignment="1">
      <alignment vertical="center" wrapText="1"/>
    </xf>
    <xf numFmtId="0" fontId="0" fillId="2" borderId="0" xfId="0" applyFill="1" applyAlignment="1">
      <alignment vertical="center"/>
    </xf>
    <xf numFmtId="167" fontId="8" fillId="0" borderId="3" xfId="2" applyNumberFormat="1" applyFont="1" applyBorder="1" applyAlignment="1">
      <alignment wrapText="1"/>
    </xf>
    <xf numFmtId="167" fontId="8" fillId="0" borderId="3" xfId="2" applyNumberFormat="1" applyFont="1" applyBorder="1" applyAlignment="1">
      <alignment vertical="center" wrapText="1"/>
    </xf>
    <xf numFmtId="0" fontId="8" fillId="0" borderId="4" xfId="0" applyFont="1" applyBorder="1" applyAlignment="1">
      <alignment vertical="center" wrapText="1"/>
    </xf>
    <xf numFmtId="0" fontId="14" fillId="0" borderId="1" xfId="0" applyFont="1" applyBorder="1" applyAlignment="1">
      <alignment horizontal="left" vertical="center" wrapText="1"/>
    </xf>
    <xf numFmtId="0" fontId="11" fillId="0" borderId="21" xfId="0" applyFont="1" applyBorder="1" applyAlignment="1">
      <alignment horizontal="left" vertical="center" wrapText="1"/>
    </xf>
    <xf numFmtId="0" fontId="9" fillId="4" borderId="3" xfId="0" applyFont="1" applyFill="1" applyBorder="1" applyAlignment="1">
      <alignment horizontal="left"/>
    </xf>
    <xf numFmtId="0" fontId="9" fillId="4" borderId="20" xfId="0" applyFont="1" applyFill="1" applyBorder="1" applyAlignment="1">
      <alignment horizontal="left"/>
    </xf>
    <xf numFmtId="0" fontId="10" fillId="5" borderId="3" xfId="0" applyFont="1" applyFill="1" applyBorder="1" applyAlignment="1">
      <alignment horizontal="left"/>
    </xf>
    <xf numFmtId="0" fontId="10" fillId="5" borderId="21" xfId="0" applyFont="1" applyFill="1" applyBorder="1" applyAlignment="1">
      <alignment horizontal="left"/>
    </xf>
    <xf numFmtId="0" fontId="8" fillId="0" borderId="1" xfId="0" applyFont="1" applyBorder="1" applyAlignment="1">
      <alignment horizontal="left" wrapText="1"/>
    </xf>
    <xf numFmtId="166" fontId="2" fillId="0" borderId="1" xfId="2" applyNumberFormat="1" applyFont="1" applyFill="1" applyBorder="1" applyAlignment="1">
      <alignment horizontal="center" vertical="center" wrapText="1"/>
    </xf>
    <xf numFmtId="166" fontId="8" fillId="0" borderId="1" xfId="2" applyNumberFormat="1" applyFont="1" applyFill="1" applyBorder="1" applyAlignment="1">
      <alignment horizontal="center" vertical="center" wrapText="1"/>
    </xf>
    <xf numFmtId="166" fontId="10" fillId="5" borderId="6" xfId="2" applyNumberFormat="1" applyFont="1" applyFill="1" applyBorder="1" applyAlignment="1">
      <alignment vertical="center" wrapText="1"/>
    </xf>
    <xf numFmtId="166" fontId="8" fillId="0" borderId="1" xfId="2" applyNumberFormat="1" applyFont="1" applyBorder="1" applyAlignment="1">
      <alignment vertical="center" wrapText="1"/>
    </xf>
    <xf numFmtId="166" fontId="10" fillId="5" borderId="6" xfId="2" applyNumberFormat="1" applyFont="1" applyFill="1" applyBorder="1" applyAlignment="1">
      <alignment wrapText="1"/>
    </xf>
    <xf numFmtId="166" fontId="10" fillId="5" borderId="6" xfId="2" applyNumberFormat="1" applyFont="1" applyFill="1" applyBorder="1" applyAlignment="1"/>
    <xf numFmtId="166" fontId="9" fillId="4" borderId="6" xfId="2" applyNumberFormat="1" applyFont="1" applyFill="1" applyBorder="1" applyAlignment="1">
      <alignment wrapText="1"/>
    </xf>
    <xf numFmtId="166" fontId="8" fillId="0" borderId="1" xfId="2" applyNumberFormat="1" applyFont="1" applyBorder="1" applyAlignment="1">
      <alignment horizontal="left" vertical="center" wrapText="1"/>
    </xf>
    <xf numFmtId="166" fontId="9" fillId="4" borderId="1" xfId="2" applyNumberFormat="1" applyFont="1" applyFill="1" applyBorder="1" applyAlignment="1">
      <alignment horizontal="left" wrapText="1"/>
    </xf>
    <xf numFmtId="166" fontId="10" fillId="5" borderId="4" xfId="2" applyNumberFormat="1" applyFont="1" applyFill="1" applyBorder="1" applyAlignment="1">
      <alignment horizontal="left" vertical="center" wrapText="1"/>
    </xf>
    <xf numFmtId="166" fontId="8" fillId="0" borderId="0" xfId="2" applyNumberFormat="1" applyFont="1" applyAlignment="1">
      <alignment wrapText="1"/>
    </xf>
    <xf numFmtId="0" fontId="10" fillId="0" borderId="1" xfId="0" applyFont="1" applyBorder="1" applyAlignment="1">
      <alignment vertical="center" wrapText="1"/>
    </xf>
    <xf numFmtId="0" fontId="8" fillId="0" borderId="20" xfId="0" applyFont="1" applyBorder="1" applyAlignment="1">
      <alignment wrapText="1"/>
    </xf>
    <xf numFmtId="0" fontId="8" fillId="0" borderId="5" xfId="0" applyFont="1" applyBorder="1" applyAlignment="1">
      <alignment wrapText="1"/>
    </xf>
    <xf numFmtId="166" fontId="8" fillId="0" borderId="5" xfId="2" applyNumberFormat="1" applyFont="1" applyBorder="1" applyAlignment="1">
      <alignment horizontal="left" vertical="center" wrapText="1"/>
    </xf>
    <xf numFmtId="167" fontId="8" fillId="0" borderId="5" xfId="2" applyNumberFormat="1" applyFont="1" applyBorder="1" applyAlignment="1">
      <alignment wrapText="1"/>
    </xf>
    <xf numFmtId="167" fontId="10" fillId="0" borderId="1" xfId="0" applyNumberFormat="1" applyFont="1" applyBorder="1" applyAlignment="1">
      <alignment vertical="center" wrapText="1"/>
    </xf>
    <xf numFmtId="0" fontId="8" fillId="0" borderId="27"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vertical="center" wrapText="1"/>
    </xf>
    <xf numFmtId="0" fontId="10" fillId="0" borderId="18" xfId="0" applyFont="1" applyBorder="1" applyAlignment="1">
      <alignment horizontal="left" vertical="center" wrapText="1"/>
    </xf>
    <xf numFmtId="0" fontId="8" fillId="0" borderId="17" xfId="0" applyFont="1" applyBorder="1" applyAlignment="1">
      <alignment wrapText="1"/>
    </xf>
    <xf numFmtId="0" fontId="8" fillId="0" borderId="18" xfId="0" applyFont="1" applyBorder="1" applyAlignment="1">
      <alignment wrapText="1"/>
    </xf>
    <xf numFmtId="166" fontId="19" fillId="0" borderId="1" xfId="2" applyNumberFormat="1" applyFont="1" applyFill="1" applyBorder="1" applyAlignment="1">
      <alignment horizontal="center" vertical="center" wrapText="1"/>
    </xf>
    <xf numFmtId="0" fontId="20" fillId="0" borderId="1" xfId="0" applyFont="1" applyBorder="1" applyAlignment="1">
      <alignment horizontal="left" wrapText="1"/>
    </xf>
    <xf numFmtId="166" fontId="19" fillId="0" borderId="1" xfId="2" applyNumberFormat="1" applyFont="1" applyBorder="1" applyAlignment="1">
      <alignment vertical="center" wrapText="1"/>
    </xf>
    <xf numFmtId="166" fontId="19" fillId="0" borderId="1" xfId="2"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13" fillId="0" borderId="2" xfId="0" applyFont="1" applyBorder="1" applyAlignment="1">
      <alignment horizontal="left" vertical="center" wrapText="1"/>
    </xf>
    <xf numFmtId="0" fontId="8" fillId="2" borderId="1" xfId="0" applyFont="1" applyFill="1" applyBorder="1" applyAlignment="1">
      <alignment horizontal="left" vertical="center" wrapText="1"/>
    </xf>
    <xf numFmtId="0" fontId="22" fillId="0" borderId="4" xfId="0" applyFont="1" applyBorder="1" applyAlignment="1">
      <alignment horizontal="center" vertical="center" wrapText="1"/>
    </xf>
    <xf numFmtId="0" fontId="23" fillId="4" borderId="1" xfId="0" applyFont="1" applyFill="1" applyBorder="1" applyAlignment="1">
      <alignment wrapText="1"/>
    </xf>
    <xf numFmtId="0" fontId="24" fillId="5" borderId="12" xfId="0" applyFont="1" applyFill="1" applyBorder="1" applyAlignment="1">
      <alignment vertical="center" wrapText="1"/>
    </xf>
    <xf numFmtId="0" fontId="25" fillId="0" borderId="17" xfId="0" applyFont="1" applyBorder="1" applyAlignment="1">
      <alignment vertical="center" wrapText="1"/>
    </xf>
    <xf numFmtId="0" fontId="25" fillId="0" borderId="1" xfId="0" applyFont="1" applyBorder="1" applyAlignment="1">
      <alignment vertical="center" wrapText="1"/>
    </xf>
    <xf numFmtId="0" fontId="25" fillId="0" borderId="18" xfId="0" applyFont="1" applyBorder="1" applyAlignment="1">
      <alignment vertical="center" wrapText="1"/>
    </xf>
    <xf numFmtId="0" fontId="26" fillId="0" borderId="17" xfId="0" applyFont="1" applyBorder="1" applyAlignment="1">
      <alignment vertical="center" wrapText="1"/>
    </xf>
    <xf numFmtId="0" fontId="26" fillId="0" borderId="1" xfId="0" applyFont="1" applyBorder="1" applyAlignment="1">
      <alignment vertical="center" wrapText="1"/>
    </xf>
    <xf numFmtId="0" fontId="24" fillId="5" borderId="1" xfId="0" applyFont="1" applyFill="1" applyBorder="1" applyAlignment="1">
      <alignment wrapText="1"/>
    </xf>
    <xf numFmtId="0" fontId="2" fillId="0" borderId="1" xfId="0" applyFont="1" applyBorder="1" applyAlignment="1">
      <alignment horizontal="justify" vertical="center" wrapText="1"/>
    </xf>
    <xf numFmtId="0" fontId="9" fillId="4" borderId="7" xfId="0" applyFont="1" applyFill="1" applyBorder="1" applyAlignment="1">
      <alignment horizontal="left" wrapText="1"/>
    </xf>
    <xf numFmtId="0" fontId="10" fillId="5" borderId="6" xfId="0" applyFont="1" applyFill="1" applyBorder="1" applyAlignment="1">
      <alignment horizontal="left"/>
    </xf>
    <xf numFmtId="0" fontId="9" fillId="4" borderId="6" xfId="0" applyFont="1" applyFill="1" applyBorder="1" applyAlignment="1">
      <alignment horizontal="left" wrapText="1"/>
    </xf>
    <xf numFmtId="166" fontId="8" fillId="0" borderId="1" xfId="2" applyNumberFormat="1" applyFont="1" applyFill="1" applyBorder="1" applyAlignment="1">
      <alignment vertical="center" wrapText="1"/>
    </xf>
    <xf numFmtId="0" fontId="8" fillId="0" borderId="15" xfId="0" applyFont="1" applyBorder="1" applyAlignment="1">
      <alignment wrapText="1"/>
    </xf>
    <xf numFmtId="0" fontId="21" fillId="0" borderId="17"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center" wrapText="1"/>
    </xf>
    <xf numFmtId="0" fontId="8" fillId="0" borderId="16" xfId="0" applyFont="1" applyBorder="1" applyAlignment="1">
      <alignment wrapText="1"/>
    </xf>
    <xf numFmtId="0" fontId="20" fillId="0" borderId="6" xfId="0" applyFont="1" applyBorder="1" applyAlignment="1">
      <alignment horizontal="left" wrapText="1"/>
    </xf>
    <xf numFmtId="0" fontId="8" fillId="7" borderId="17" xfId="0" applyFont="1" applyFill="1" applyBorder="1" applyAlignment="1">
      <alignment vertical="center" wrapText="1"/>
    </xf>
    <xf numFmtId="0" fontId="8" fillId="7" borderId="1" xfId="0" applyFont="1" applyFill="1" applyBorder="1" applyAlignment="1">
      <alignment vertical="center" wrapText="1"/>
    </xf>
    <xf numFmtId="0" fontId="8" fillId="7" borderId="18" xfId="0" applyFont="1" applyFill="1" applyBorder="1" applyAlignment="1">
      <alignment vertical="center" wrapText="1"/>
    </xf>
    <xf numFmtId="0" fontId="8" fillId="7" borderId="5" xfId="0" applyFont="1" applyFill="1" applyBorder="1" applyAlignment="1">
      <alignment wrapText="1"/>
    </xf>
    <xf numFmtId="0" fontId="8" fillId="7" borderId="16" xfId="0" applyFont="1" applyFill="1" applyBorder="1" applyAlignment="1">
      <alignment wrapText="1"/>
    </xf>
    <xf numFmtId="0" fontId="8" fillId="7" borderId="15" xfId="0" applyFont="1" applyFill="1" applyBorder="1" applyAlignment="1">
      <alignment wrapText="1"/>
    </xf>
    <xf numFmtId="0" fontId="8" fillId="7" borderId="17" xfId="0" applyFont="1" applyFill="1" applyBorder="1" applyAlignment="1">
      <alignment wrapText="1"/>
    </xf>
    <xf numFmtId="0" fontId="8" fillId="7" borderId="1" xfId="0" applyFont="1" applyFill="1" applyBorder="1" applyAlignment="1">
      <alignment wrapText="1"/>
    </xf>
    <xf numFmtId="0" fontId="8" fillId="7" borderId="18" xfId="0" applyFont="1" applyFill="1" applyBorder="1" applyAlignment="1">
      <alignment wrapText="1"/>
    </xf>
    <xf numFmtId="0" fontId="25" fillId="7" borderId="17" xfId="0" applyFont="1" applyFill="1" applyBorder="1" applyAlignment="1">
      <alignment vertical="center" wrapText="1"/>
    </xf>
    <xf numFmtId="0" fontId="25" fillId="7" borderId="1" xfId="0" applyFont="1" applyFill="1" applyBorder="1" applyAlignment="1">
      <alignment vertical="center" wrapText="1"/>
    </xf>
    <xf numFmtId="0" fontId="25" fillId="7" borderId="18" xfId="0" applyFont="1" applyFill="1" applyBorder="1" applyAlignment="1">
      <alignment vertical="center" wrapText="1"/>
    </xf>
    <xf numFmtId="0" fontId="26" fillId="7" borderId="17" xfId="0" applyFont="1" applyFill="1" applyBorder="1" applyAlignment="1">
      <alignment vertical="center" wrapText="1"/>
    </xf>
    <xf numFmtId="0" fontId="26" fillId="7" borderId="1" xfId="0" applyFont="1" applyFill="1" applyBorder="1" applyAlignment="1">
      <alignment vertical="center" wrapText="1"/>
    </xf>
    <xf numFmtId="0" fontId="26" fillId="7" borderId="18" xfId="0" applyFont="1" applyFill="1" applyBorder="1" applyAlignment="1">
      <alignment vertical="center" wrapText="1"/>
    </xf>
    <xf numFmtId="0" fontId="8" fillId="7" borderId="23" xfId="0" applyFont="1" applyFill="1" applyBorder="1" applyAlignment="1">
      <alignment wrapText="1"/>
    </xf>
    <xf numFmtId="0" fontId="8" fillId="7" borderId="4" xfId="0" applyFont="1" applyFill="1" applyBorder="1" applyAlignment="1">
      <alignment wrapText="1"/>
    </xf>
    <xf numFmtId="0" fontId="8" fillId="7" borderId="25" xfId="0" applyFont="1" applyFill="1" applyBorder="1" applyAlignment="1">
      <alignment wrapText="1"/>
    </xf>
    <xf numFmtId="0" fontId="11" fillId="7" borderId="23" xfId="0" applyFont="1" applyFill="1" applyBorder="1" applyAlignment="1">
      <alignment wrapText="1"/>
    </xf>
    <xf numFmtId="0" fontId="11" fillId="7" borderId="4" xfId="0" applyFont="1" applyFill="1" applyBorder="1" applyAlignment="1">
      <alignment wrapText="1"/>
    </xf>
    <xf numFmtId="0" fontId="11" fillId="7" borderId="25" xfId="0" applyFont="1" applyFill="1" applyBorder="1" applyAlignment="1">
      <alignment wrapText="1"/>
    </xf>
    <xf numFmtId="0" fontId="10" fillId="7" borderId="17" xfId="0" applyFont="1" applyFill="1" applyBorder="1" applyAlignment="1">
      <alignment horizontal="left" wrapText="1"/>
    </xf>
    <xf numFmtId="0" fontId="10" fillId="7" borderId="1" xfId="0" applyFont="1" applyFill="1" applyBorder="1" applyAlignment="1">
      <alignment horizontal="left" wrapText="1"/>
    </xf>
    <xf numFmtId="0" fontId="10" fillId="7" borderId="18" xfId="0" applyFont="1" applyFill="1" applyBorder="1" applyAlignment="1">
      <alignment horizontal="left" wrapText="1"/>
    </xf>
    <xf numFmtId="0" fontId="20" fillId="7" borderId="17" xfId="0" applyFont="1" applyFill="1" applyBorder="1" applyAlignment="1">
      <alignment horizontal="left" wrapText="1"/>
    </xf>
    <xf numFmtId="0" fontId="20" fillId="7" borderId="1" xfId="0" applyFont="1" applyFill="1" applyBorder="1" applyAlignment="1">
      <alignment horizontal="left" wrapText="1"/>
    </xf>
    <xf numFmtId="0" fontId="20" fillId="7" borderId="18" xfId="0" applyFont="1" applyFill="1" applyBorder="1" applyAlignment="1">
      <alignment horizontal="left" wrapText="1"/>
    </xf>
    <xf numFmtId="0" fontId="21" fillId="7" borderId="18" xfId="0" applyFont="1" applyFill="1" applyBorder="1" applyAlignment="1">
      <alignment vertical="center" wrapText="1"/>
    </xf>
    <xf numFmtId="0" fontId="8" fillId="7" borderId="1" xfId="0" applyFont="1" applyFill="1" applyBorder="1" applyAlignment="1">
      <alignment horizontal="center" wrapText="1"/>
    </xf>
    <xf numFmtId="166" fontId="8" fillId="0" borderId="1" xfId="2" applyNumberFormat="1" applyFont="1" applyFill="1" applyBorder="1" applyAlignment="1">
      <alignment horizontal="left" vertical="center" wrapText="1"/>
    </xf>
    <xf numFmtId="167" fontId="8" fillId="0" borderId="1" xfId="2" applyNumberFormat="1" applyFont="1" applyFill="1" applyBorder="1" applyAlignment="1">
      <alignment vertical="center" wrapText="1"/>
    </xf>
    <xf numFmtId="0" fontId="8" fillId="0" borderId="31" xfId="0" applyFont="1" applyBorder="1" applyAlignment="1">
      <alignment vertical="center" wrapText="1"/>
    </xf>
    <xf numFmtId="166" fontId="8" fillId="0" borderId="0" xfId="2" applyNumberFormat="1" applyFont="1" applyFill="1" applyAlignment="1">
      <alignment wrapText="1"/>
    </xf>
    <xf numFmtId="166" fontId="12" fillId="0" borderId="1" xfId="2" applyNumberFormat="1" applyFont="1" applyFill="1" applyBorder="1" applyAlignment="1">
      <alignment horizontal="right" vertical="center" wrapText="1"/>
    </xf>
    <xf numFmtId="166" fontId="8" fillId="0" borderId="0" xfId="2" applyNumberFormat="1" applyFont="1" applyAlignment="1">
      <alignment horizontal="right" wrapText="1"/>
    </xf>
    <xf numFmtId="0" fontId="2" fillId="0" borderId="0" xfId="0" applyFont="1"/>
    <xf numFmtId="0" fontId="2" fillId="0" borderId="0" xfId="0" applyFont="1" applyAlignment="1">
      <alignment wrapText="1"/>
    </xf>
    <xf numFmtId="0" fontId="2"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2" fillId="0" borderId="35" xfId="0" applyFont="1" applyBorder="1" applyAlignment="1">
      <alignment horizontal="center" vertical="center"/>
    </xf>
    <xf numFmtId="168" fontId="2" fillId="0" borderId="1" xfId="8" applyNumberFormat="1" applyFont="1" applyBorder="1" applyAlignment="1">
      <alignment vertical="center"/>
    </xf>
    <xf numFmtId="168" fontId="2" fillId="0" borderId="1" xfId="8" applyNumberFormat="1" applyFont="1" applyBorder="1" applyAlignment="1">
      <alignment horizontal="right" vertical="center"/>
    </xf>
    <xf numFmtId="9" fontId="2" fillId="0" borderId="36" xfId="7" applyFont="1" applyBorder="1" applyAlignment="1">
      <alignment horizontal="center" vertical="center"/>
    </xf>
    <xf numFmtId="168" fontId="0" fillId="0" borderId="0" xfId="0" applyNumberFormat="1"/>
    <xf numFmtId="9" fontId="0" fillId="0" borderId="0" xfId="7" applyFont="1"/>
    <xf numFmtId="41" fontId="0" fillId="0" borderId="0" xfId="9" applyFont="1"/>
    <xf numFmtId="0" fontId="2" fillId="0" borderId="37" xfId="0" applyFont="1" applyBorder="1" applyAlignment="1">
      <alignment horizontal="center" vertical="center"/>
    </xf>
    <xf numFmtId="0" fontId="5" fillId="0" borderId="38" xfId="0" applyFont="1" applyBorder="1" applyAlignment="1">
      <alignment horizontal="left" vertical="center" wrapText="1"/>
    </xf>
    <xf numFmtId="168" fontId="5" fillId="0" borderId="38" xfId="0" applyNumberFormat="1" applyFont="1" applyBorder="1" applyAlignment="1">
      <alignment vertical="center"/>
    </xf>
    <xf numFmtId="168" fontId="5" fillId="0" borderId="38" xfId="0" applyNumberFormat="1" applyFont="1" applyBorder="1" applyAlignment="1">
      <alignment horizontal="right" vertical="center"/>
    </xf>
    <xf numFmtId="9" fontId="5" fillId="0" borderId="39" xfId="7" applyFont="1" applyBorder="1" applyAlignment="1">
      <alignment horizontal="center" vertical="center"/>
    </xf>
    <xf numFmtId="0" fontId="8" fillId="0" borderId="5" xfId="0" applyFont="1" applyBorder="1" applyAlignment="1">
      <alignment horizontal="center" vertical="center" wrapText="1"/>
    </xf>
    <xf numFmtId="0" fontId="8" fillId="0" borderId="19" xfId="0" applyFont="1" applyBorder="1" applyAlignment="1">
      <alignment horizontal="left" vertical="center" wrapText="1"/>
    </xf>
    <xf numFmtId="0" fontId="11" fillId="0" borderId="4" xfId="0" applyFont="1" applyBorder="1" applyAlignment="1">
      <alignment horizontal="left" vertical="center" wrapText="1"/>
    </xf>
    <xf numFmtId="0" fontId="10" fillId="5" borderId="6" xfId="0" applyFont="1" applyFill="1" applyBorder="1" applyAlignment="1">
      <alignment horizontal="left" wrapText="1"/>
    </xf>
    <xf numFmtId="0" fontId="10" fillId="5" borderId="6"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10" fillId="5" borderId="2" xfId="0" applyFont="1" applyFill="1" applyBorder="1" applyAlignment="1">
      <alignment horizontal="left" wrapText="1"/>
    </xf>
    <xf numFmtId="0" fontId="8" fillId="0" borderId="1" xfId="0" applyFont="1" applyBorder="1" applyAlignment="1">
      <alignment horizontal="center" vertical="center" wrapText="1"/>
    </xf>
    <xf numFmtId="0" fontId="11" fillId="0" borderId="19" xfId="0" applyFont="1" applyBorder="1" applyAlignment="1">
      <alignment horizontal="left" vertical="center" wrapText="1"/>
    </xf>
    <xf numFmtId="0" fontId="14" fillId="0" borderId="4" xfId="0" applyFont="1" applyBorder="1" applyAlignment="1">
      <alignment horizontal="left" vertical="center" wrapText="1"/>
    </xf>
    <xf numFmtId="0" fontId="13" fillId="0" borderId="7" xfId="0" applyFont="1" applyBorder="1" applyAlignment="1">
      <alignment horizontal="left" vertical="center" wrapText="1"/>
    </xf>
    <xf numFmtId="166" fontId="8" fillId="0" borderId="5" xfId="2" applyNumberFormat="1" applyFont="1" applyBorder="1" applyAlignment="1">
      <alignment vertical="center" wrapText="1"/>
    </xf>
    <xf numFmtId="166" fontId="12" fillId="0" borderId="5" xfId="2" applyNumberFormat="1" applyFont="1" applyFill="1" applyBorder="1" applyAlignment="1">
      <alignment horizontal="right" vertical="center" wrapText="1"/>
    </xf>
    <xf numFmtId="166" fontId="9" fillId="5" borderId="1" xfId="2" applyNumberFormat="1" applyFont="1" applyFill="1" applyBorder="1" applyAlignment="1">
      <alignment horizontal="right" vertical="center" wrapText="1"/>
    </xf>
    <xf numFmtId="0" fontId="13" fillId="0" borderId="23" xfId="0" applyFont="1" applyBorder="1" applyAlignment="1">
      <alignment vertical="center" wrapText="1"/>
    </xf>
    <xf numFmtId="0" fontId="25" fillId="2" borderId="17" xfId="0" applyFont="1" applyFill="1" applyBorder="1" applyAlignment="1">
      <alignment vertical="center" wrapText="1"/>
    </xf>
    <xf numFmtId="0" fontId="25" fillId="2" borderId="1" xfId="0" applyFont="1" applyFill="1" applyBorder="1" applyAlignment="1">
      <alignment vertical="center" wrapText="1"/>
    </xf>
    <xf numFmtId="0" fontId="25" fillId="2" borderId="18" xfId="0" applyFont="1" applyFill="1" applyBorder="1" applyAlignment="1">
      <alignment vertical="center" wrapText="1"/>
    </xf>
    <xf numFmtId="165" fontId="13" fillId="0" borderId="1" xfId="1" applyFont="1" applyBorder="1" applyAlignment="1">
      <alignmen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15" xfId="0" applyFont="1" applyBorder="1" applyAlignment="1">
      <alignment horizontal="left" vertical="center" wrapText="1"/>
    </xf>
    <xf numFmtId="0" fontId="8" fillId="0" borderId="19"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11" fillId="0" borderId="5" xfId="0" applyFont="1" applyBorder="1" applyAlignment="1">
      <alignment horizontal="left" vertical="center" wrapText="1"/>
    </xf>
    <xf numFmtId="0" fontId="10" fillId="5" borderId="3" xfId="0" applyFont="1" applyFill="1" applyBorder="1" applyAlignment="1">
      <alignment horizontal="left" wrapText="1"/>
    </xf>
    <xf numFmtId="0" fontId="10" fillId="5" borderId="6" xfId="0" applyFont="1" applyFill="1" applyBorder="1" applyAlignment="1">
      <alignment horizontal="left" wrapText="1"/>
    </xf>
    <xf numFmtId="0" fontId="8" fillId="0" borderId="19" xfId="0" applyFont="1" applyBorder="1" applyAlignment="1">
      <alignment horizontal="center" vertical="center" wrapText="1"/>
    </xf>
    <xf numFmtId="0" fontId="8" fillId="2" borderId="1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0" fillId="5" borderId="2" xfId="0" applyFont="1" applyFill="1" applyBorder="1" applyAlignment="1">
      <alignment horizontal="left" wrapText="1"/>
    </xf>
    <xf numFmtId="0" fontId="10" fillId="5" borderId="3"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2" xfId="0" applyFont="1" applyFill="1" applyBorder="1" applyAlignment="1">
      <alignment horizontal="center" wrapText="1"/>
    </xf>
    <xf numFmtId="0" fontId="10" fillId="5" borderId="2"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19" xfId="0" applyFont="1" applyBorder="1" applyAlignment="1">
      <alignment horizontal="left" vertical="center" wrapText="1"/>
    </xf>
    <xf numFmtId="0" fontId="14" fillId="0" borderId="5" xfId="0" applyFont="1" applyBorder="1" applyAlignment="1">
      <alignment horizontal="left" vertical="center" wrapText="1"/>
    </xf>
    <xf numFmtId="0" fontId="11" fillId="0" borderId="21" xfId="0" applyFont="1" applyBorder="1" applyAlignment="1">
      <alignment horizontal="left" vertical="center" wrapText="1"/>
    </xf>
    <xf numFmtId="0" fontId="11" fillId="0" borderId="20" xfId="0" applyFont="1" applyBorder="1" applyAlignment="1">
      <alignment horizontal="left" vertical="center" wrapText="1"/>
    </xf>
    <xf numFmtId="0" fontId="14" fillId="0" borderId="23" xfId="0" applyFont="1" applyBorder="1" applyAlignment="1">
      <alignment horizontal="left" vertical="center" wrapText="1"/>
    </xf>
    <xf numFmtId="0" fontId="14" fillId="0" borderId="15" xfId="0" applyFont="1" applyBorder="1" applyAlignment="1">
      <alignment horizontal="left" vertical="center" wrapText="1"/>
    </xf>
    <xf numFmtId="0" fontId="9" fillId="0" borderId="3" xfId="0" applyFont="1" applyBorder="1" applyAlignment="1">
      <alignment horizontal="left" wrapText="1"/>
    </xf>
    <xf numFmtId="0" fontId="9" fillId="0" borderId="2" xfId="0" applyFont="1" applyBorder="1" applyAlignment="1">
      <alignment horizontal="left" wrapText="1"/>
    </xf>
    <xf numFmtId="0" fontId="8" fillId="0" borderId="3" xfId="0" applyFont="1" applyBorder="1" applyAlignment="1">
      <alignment horizontal="center" wrapText="1"/>
    </xf>
    <xf numFmtId="0" fontId="8" fillId="0" borderId="6" xfId="0" applyFont="1" applyBorder="1" applyAlignment="1">
      <alignment horizontal="center" wrapText="1"/>
    </xf>
    <xf numFmtId="0" fontId="8" fillId="0" borderId="2" xfId="0" applyFont="1" applyBorder="1" applyAlignment="1">
      <alignment horizont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8" fillId="0" borderId="3" xfId="0" applyFont="1" applyBorder="1" applyAlignment="1">
      <alignment horizontal="left" wrapText="1"/>
    </xf>
    <xf numFmtId="0" fontId="8" fillId="0" borderId="6" xfId="0" applyFont="1" applyBorder="1" applyAlignment="1">
      <alignment horizontal="left" wrapText="1"/>
    </xf>
    <xf numFmtId="0" fontId="8" fillId="0" borderId="2" xfId="0" applyFont="1" applyBorder="1" applyAlignment="1">
      <alignment horizontal="left" wrapText="1"/>
    </xf>
    <xf numFmtId="0" fontId="11" fillId="0" borderId="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1" fillId="0" borderId="27" xfId="0" applyFont="1" applyBorder="1" applyAlignment="1">
      <alignment horizontal="left" vertical="center" wrapText="1"/>
    </xf>
    <xf numFmtId="0" fontId="5" fillId="0" borderId="0" xfId="0" applyFont="1" applyAlignment="1">
      <alignment horizontal="center"/>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cellXfs>
  <cellStyles count="10">
    <cellStyle name="Milliers" xfId="2" builtinId="3"/>
    <cellStyle name="Milliers [0]" xfId="1" builtinId="6"/>
    <cellStyle name="Milliers [0] 2" xfId="9" xr:uid="{00000000-0005-0000-0000-000002000000}"/>
    <cellStyle name="Milliers 2" xfId="5" xr:uid="{00000000-0005-0000-0000-000003000000}"/>
    <cellStyle name="Milliers 3" xfId="8" xr:uid="{00000000-0005-0000-0000-000004000000}"/>
    <cellStyle name="Normal" xfId="0" builtinId="0"/>
    <cellStyle name="Normal 2" xfId="6" xr:uid="{00000000-0005-0000-0000-000006000000}"/>
    <cellStyle name="Normal 2 2" xfId="4" xr:uid="{00000000-0005-0000-0000-000007000000}"/>
    <cellStyle name="Normal 3" xfId="3" xr:uid="{00000000-0005-0000-0000-000008000000}"/>
    <cellStyle name="Pourcentag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ouhamadou Moustapha Lo" id="{F724C1AE-055A-437C-88CB-1CFC2DE9C386}" userId="S::mlo@worldbank.org::603fb534-6148-43af-bed6-b7526ff333cb" providerId="AD"/>
  <person displayName="M'Bahly Maud-Andree Kouadio IV" id="{E0F0F0F4-F917-4CD0-A67E-3F294F5EEDDB}" userId="S::mkouadio@worldbank.org::4a944047-a79d-4dba-a8c9-0ced44152f0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4" dT="2022-01-19T19:28:01.82" personId="{F724C1AE-055A-437C-88CB-1CFC2DE9C386}" id="{7B679FD4-A27C-46D8-AC49-3CF87BAA396C}">
    <text xml:space="preserve">pensez vous que cela soit suffisant pour une stratégie avec toute l assistance technique necessaire. Merci de clarifier. </text>
  </threadedComment>
  <threadedComment ref="B22" dT="2022-01-26T20:48:10.86" personId="{E0F0F0F4-F917-4CD0-A67E-3F294F5EEDDB}" id="{1035F012-A9B3-40F8-9740-272477BF0E02}">
    <text>combien de personnel? de formation prevues?</text>
  </threadedComment>
  <threadedComment ref="B30" dT="2022-01-19T19:29:31.49" personId="{F724C1AE-055A-437C-88CB-1CFC2DE9C386}" id="{D1333004-AE9C-4350-B261-90A6C239B4B1}">
    <text xml:space="preserve">Ca inclut quoi comme dépense? </text>
  </threadedComment>
  <threadedComment ref="A31" dT="2022-01-26T20:50:09.53" personId="{E0F0F0F4-F917-4CD0-A67E-3F294F5EEDDB}" id="{00F83294-FD19-4872-A439-436E1323FBAB}">
    <text>combien de reunions?</text>
  </threadedComment>
  <threadedComment ref="B39" dT="2022-01-26T20:51:01.13" personId="{E0F0F0F4-F917-4CD0-A67E-3F294F5EEDDB}" id="{A3E78A9B-CDB5-4EB4-9499-9AA9DD4BF4B2}">
    <text>combien de sorties prevues?</text>
  </threadedComment>
  <threadedComment ref="A46" dT="2022-01-26T20:51:53.95" personId="{E0F0F0F4-F917-4CD0-A67E-3F294F5EEDDB}" id="{2496C520-07F0-4396-90E3-D7FC079849C9}">
    <text>combien de missions d'enseignements et de formations prevues?</text>
  </threadedComment>
  <threadedComment ref="B55" dT="2022-01-26T20:52:37.15" personId="{E0F0F0F4-F917-4CD0-A67E-3F294F5EEDDB}" id="{8679957E-819C-41E2-ACDA-26DF62937953}">
    <text>combien d'etudiants?</text>
  </threadedComment>
  <threadedComment ref="B57" dT="2022-01-19T19:33:41.53" personId="{F724C1AE-055A-437C-88CB-1CFC2DE9C386}" id="{40CC339E-8A73-4FB7-8B4D-38D86F83CBF8}">
    <text xml:space="preserve">N y a t il pas de bourses pour les doctorats ? </text>
  </threadedComment>
  <threadedComment ref="B60" dT="2022-01-26T20:53:19.20" personId="{E0F0F0F4-F917-4CD0-A67E-3F294F5EEDDB}" id="{8B4DCFAA-A951-4AAC-AD29-00BEAE5C9CB2}">
    <text>combien de stages prevus</text>
  </threadedComment>
  <threadedComment ref="R60" dT="2022-01-19T19:34:03.72" personId="{F724C1AE-055A-437C-88CB-1CFC2DE9C386}" id="{3A5EEA11-01E8-4EC7-BD4B-5E6647C247D5}">
    <text xml:space="preserve">ca inclut quoi comme dépense ? </text>
  </threadedComment>
  <threadedComment ref="B70" dT="2022-01-19T19:36:34.98" personId="{F724C1AE-055A-437C-88CB-1CFC2DE9C386}" id="{4B684E9C-9661-4D5C-B6B8-0B525218277A}">
    <text xml:space="preserve">Ok donc ignorer le commentaire en haut. </text>
  </threadedComment>
  <threadedComment ref="R70" dT="2022-01-19T19:37:37.24" personId="{F724C1AE-055A-437C-88CB-1CFC2DE9C386}" id="{90F063EE-FD3F-4E02-BE34-C1162C959274}">
    <text xml:space="preserve">semble trop elevé? pensez vous assurer une soutenabilité dans ce cadre? Quelles sont les sous compositions de la partie frais de recerhche pour la bourse doctorale? </text>
  </threadedComment>
  <threadedComment ref="R70" dT="2022-01-26T20:55:01.25" personId="{E0F0F0F4-F917-4CD0-A67E-3F294F5EEDDB}" id="{3A643D66-25D2-40CD-8295-DC65771401CC}" parentId="{90F063EE-FD3F-4E02-BE34-C1162C959274}">
    <text>et aussi preciser le nombre de doctorants prevus</text>
  </threadedComment>
  <threadedComment ref="P73" dT="2022-01-26T20:55:25.75" personId="{E0F0F0F4-F917-4CD0-A67E-3F294F5EEDDB}" id="{09FF0535-FCB6-462A-879C-9B40F8A884E0}">
    <text>combien de formations?</text>
  </threadedComment>
  <threadedComment ref="B88" dT="2022-01-19T19:40:32.73" personId="{F724C1AE-055A-437C-88CB-1CFC2DE9C386}" id="{A0AE5731-1ACB-40E0-8267-C0D8449A7DB2}">
    <text xml:space="preserve">il faudrait indiquer ulterieurement comment les résultats des projets de recehrche soutenus contribueront a l atteinte d objectifs ou d'ambitions du centre. </text>
  </threadedComment>
  <threadedComment ref="P95" dT="2022-01-26T20:57:07.18" personId="{E0F0F0F4-F917-4CD0-A67E-3F294F5EEDDB}" id="{4FC87EDD-6F37-49D1-9D72-DB6FDAA692F0}">
    <text>combien?</text>
  </threadedComment>
  <threadedComment ref="B98" dT="2022-01-26T20:57:42.63" personId="{E0F0F0F4-F917-4CD0-A67E-3F294F5EEDDB}" id="{8163899A-8E2F-40E4-A4CE-DE095007A49B}">
    <text>combien de doctorants et de formation prevues?</text>
  </threadedComment>
  <threadedComment ref="B103" dT="2022-01-26T21:00:33.40" personId="{E0F0F0F4-F917-4CD0-A67E-3F294F5EEDDB}" id="{4B428511-1987-438C-A4EB-173188F4AA79}">
    <text>combien de stages?</text>
  </threadedComment>
  <threadedComment ref="R123" dT="2022-01-19T19:42:54.59" personId="{F724C1AE-055A-437C-88CB-1CFC2DE9C386}" id="{AD15FF72-2FA7-476F-8BD4-8DB3521095B6}">
    <text xml:space="preserve">serait il suffisant ce montant si ca doit integrer les billets d avion et sejour a l hotel si les participants ne sont pas pris en charge ? Veiller a cela pour eviter une fabiel planification. </text>
  </threadedComment>
  <threadedComment ref="B131" dT="2022-01-19T19:43:51.75" personId="{F724C1AE-055A-437C-88CB-1CFC2DE9C386}" id="{801D0C36-C659-4309-8F22-E34AD3F92B33}">
    <text xml:space="preserve">Cela veut dire vous pensez receptionner le tout cette année. Excellent si Oui ? </text>
  </threadedComment>
  <threadedComment ref="B132" dT="2022-01-19T19:45:33.42" personId="{F724C1AE-055A-437C-88CB-1CFC2DE9C386}" id="{A6F2B5C1-F352-4DFF-83A0-D20CE6CA21F4}">
    <text xml:space="preserve">de la part de qui? les missions de suivi du centres peuvent etre indiqué sur les autres lignes. celles ci sont différentes du suivi technique qui est partie integrante du processus de contractualisation avec le Maitre d'oeuvre et entreprise. A clarifier </text>
  </threadedComment>
  <threadedComment ref="B133" dT="2022-01-19T19:44:07.65" personId="{F724C1AE-055A-437C-88CB-1CFC2DE9C386}" id="{1C67AE32-DA52-468A-A90A-51D03DA3DB35}">
    <text xml:space="preserve">quel est le montant previsionnel ?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6"/>
  <sheetViews>
    <sheetView view="pageBreakPreview" topLeftCell="B21" zoomScale="90" zoomScaleNormal="120" zoomScaleSheetLayoutView="90" workbookViewId="0">
      <selection activeCell="X29" sqref="X29"/>
    </sheetView>
  </sheetViews>
  <sheetFormatPr baseColWidth="10" defaultColWidth="9.109375" defaultRowHeight="13.8" x14ac:dyDescent="0.25"/>
  <cols>
    <col min="1" max="1" width="24.6640625" style="81" customWidth="1"/>
    <col min="2" max="2" width="33.5546875" style="2" customWidth="1"/>
    <col min="3" max="3" width="25.44140625" style="2" hidden="1" customWidth="1"/>
    <col min="4" max="14" width="2.33203125" style="2" customWidth="1"/>
    <col min="15" max="15" width="2.6640625" style="2" customWidth="1"/>
    <col min="16" max="16" width="24.44140625" style="81" customWidth="1"/>
    <col min="17" max="17" width="18.5546875" style="2" hidden="1" customWidth="1"/>
    <col min="18" max="18" width="13.88671875" style="114" customWidth="1"/>
    <col min="19" max="19" width="12.5546875" style="190" customWidth="1"/>
    <col min="20" max="20" width="11.109375" style="82" customWidth="1"/>
    <col min="21" max="21" width="12.33203125" style="81" customWidth="1"/>
    <col min="22" max="29" width="9.109375" style="2"/>
    <col min="30" max="16384" width="9.109375" style="3"/>
  </cols>
  <sheetData>
    <row r="1" spans="1:29" x14ac:dyDescent="0.25">
      <c r="A1" s="261" t="s">
        <v>0</v>
      </c>
      <c r="B1" s="262"/>
      <c r="C1" s="1"/>
      <c r="D1" s="184"/>
      <c r="E1" s="279" t="s">
        <v>1</v>
      </c>
      <c r="F1" s="280"/>
      <c r="G1" s="280"/>
      <c r="H1" s="280"/>
      <c r="I1" s="280"/>
      <c r="J1" s="280"/>
      <c r="K1" s="280"/>
      <c r="L1" s="280"/>
      <c r="M1" s="280"/>
      <c r="N1" s="280"/>
      <c r="O1" s="280"/>
      <c r="P1" s="280"/>
      <c r="Q1" s="280"/>
      <c r="R1" s="280"/>
      <c r="S1" s="280"/>
      <c r="T1" s="280"/>
      <c r="U1" s="281"/>
    </row>
    <row r="2" spans="1:29" x14ac:dyDescent="0.25">
      <c r="A2" s="261" t="s">
        <v>2</v>
      </c>
      <c r="B2" s="262"/>
      <c r="C2" s="1"/>
      <c r="D2" s="263" t="s">
        <v>3</v>
      </c>
      <c r="E2" s="264"/>
      <c r="F2" s="264"/>
      <c r="G2" s="264"/>
      <c r="H2" s="264"/>
      <c r="I2" s="264"/>
      <c r="J2" s="264"/>
      <c r="K2" s="264"/>
      <c r="L2" s="264"/>
      <c r="M2" s="264"/>
      <c r="N2" s="264"/>
      <c r="O2" s="264"/>
      <c r="P2" s="264"/>
      <c r="Q2" s="264"/>
      <c r="R2" s="264"/>
      <c r="S2" s="264"/>
      <c r="T2" s="264"/>
      <c r="U2" s="265"/>
    </row>
    <row r="3" spans="1:29" x14ac:dyDescent="0.25">
      <c r="A3" s="261" t="s">
        <v>4</v>
      </c>
      <c r="B3" s="262"/>
      <c r="C3" s="1"/>
      <c r="D3" s="5"/>
      <c r="E3" s="279" t="s">
        <v>5</v>
      </c>
      <c r="F3" s="280"/>
      <c r="G3" s="280"/>
      <c r="H3" s="280"/>
      <c r="I3" s="280"/>
      <c r="J3" s="280"/>
      <c r="K3" s="280"/>
      <c r="L3" s="280"/>
      <c r="M3" s="280"/>
      <c r="N3" s="280"/>
      <c r="O3" s="280"/>
      <c r="P3" s="280"/>
      <c r="Q3" s="280"/>
      <c r="R3" s="280"/>
      <c r="S3" s="280"/>
      <c r="T3" s="280"/>
      <c r="U3" s="281"/>
    </row>
    <row r="4" spans="1:29" x14ac:dyDescent="0.25">
      <c r="A4" s="261" t="s">
        <v>6</v>
      </c>
      <c r="B4" s="262"/>
      <c r="C4" s="1"/>
      <c r="D4" s="263"/>
      <c r="E4" s="264"/>
      <c r="F4" s="264"/>
      <c r="G4" s="264"/>
      <c r="H4" s="264"/>
      <c r="I4" s="264"/>
      <c r="J4" s="264"/>
      <c r="K4" s="264"/>
      <c r="L4" s="264"/>
      <c r="M4" s="264"/>
      <c r="N4" s="264"/>
      <c r="O4" s="264"/>
      <c r="P4" s="264"/>
      <c r="Q4" s="264"/>
      <c r="R4" s="264"/>
      <c r="S4" s="264"/>
      <c r="T4" s="264"/>
      <c r="U4" s="265"/>
    </row>
    <row r="5" spans="1:29" s="7" customFormat="1" x14ac:dyDescent="0.3">
      <c r="A5" s="266" t="s">
        <v>7</v>
      </c>
      <c r="B5" s="268" t="s">
        <v>8</v>
      </c>
      <c r="C5" s="270" t="s">
        <v>9</v>
      </c>
      <c r="D5" s="272" t="s">
        <v>10</v>
      </c>
      <c r="E5" s="273"/>
      <c r="F5" s="274"/>
      <c r="G5" s="272" t="s">
        <v>11</v>
      </c>
      <c r="H5" s="273"/>
      <c r="I5" s="274"/>
      <c r="J5" s="272" t="s">
        <v>12</v>
      </c>
      <c r="K5" s="273"/>
      <c r="L5" s="274"/>
      <c r="M5" s="272" t="s">
        <v>13</v>
      </c>
      <c r="N5" s="273"/>
      <c r="O5" s="274"/>
      <c r="P5" s="266" t="s">
        <v>14</v>
      </c>
      <c r="Q5" s="275" t="s">
        <v>15</v>
      </c>
      <c r="R5" s="277" t="s">
        <v>16</v>
      </c>
      <c r="S5" s="277" t="s">
        <v>17</v>
      </c>
      <c r="T5" s="275" t="s">
        <v>18</v>
      </c>
      <c r="U5" s="275" t="s">
        <v>19</v>
      </c>
      <c r="V5" s="6"/>
      <c r="W5" s="6"/>
      <c r="X5" s="6"/>
      <c r="Y5" s="6"/>
      <c r="Z5" s="6"/>
      <c r="AA5" s="6"/>
      <c r="AB5" s="6"/>
      <c r="AC5" s="6"/>
    </row>
    <row r="6" spans="1:29" s="7" customFormat="1" x14ac:dyDescent="0.3">
      <c r="A6" s="267"/>
      <c r="B6" s="269"/>
      <c r="C6" s="271"/>
      <c r="D6" s="136" t="s">
        <v>20</v>
      </c>
      <c r="E6" s="136" t="s">
        <v>21</v>
      </c>
      <c r="F6" s="136" t="s">
        <v>22</v>
      </c>
      <c r="G6" s="136" t="s">
        <v>23</v>
      </c>
      <c r="H6" s="136" t="s">
        <v>22</v>
      </c>
      <c r="I6" s="136" t="s">
        <v>20</v>
      </c>
      <c r="J6" s="136" t="s">
        <v>20</v>
      </c>
      <c r="K6" s="136" t="s">
        <v>23</v>
      </c>
      <c r="L6" s="136" t="s">
        <v>24</v>
      </c>
      <c r="M6" s="136" t="s">
        <v>25</v>
      </c>
      <c r="N6" s="136" t="s">
        <v>26</v>
      </c>
      <c r="O6" s="136" t="s">
        <v>27</v>
      </c>
      <c r="P6" s="267"/>
      <c r="Q6" s="276"/>
      <c r="R6" s="278"/>
      <c r="S6" s="278"/>
      <c r="T6" s="276"/>
      <c r="U6" s="276"/>
      <c r="V6" s="6"/>
      <c r="W6" s="6"/>
      <c r="X6" s="6"/>
      <c r="Y6" s="6"/>
      <c r="Z6" s="6"/>
      <c r="AA6" s="6"/>
      <c r="AB6" s="6"/>
      <c r="AC6" s="6"/>
    </row>
    <row r="7" spans="1:29" x14ac:dyDescent="0.25">
      <c r="A7" s="99" t="s">
        <v>28</v>
      </c>
      <c r="B7" s="8"/>
      <c r="C7" s="9"/>
      <c r="D7" s="137"/>
      <c r="E7" s="137"/>
      <c r="F7" s="137"/>
      <c r="G7" s="137"/>
      <c r="H7" s="137"/>
      <c r="I7" s="137"/>
      <c r="J7" s="137"/>
      <c r="K7" s="137"/>
      <c r="L7" s="137"/>
      <c r="M7" s="137"/>
      <c r="N7" s="137"/>
      <c r="O7" s="137"/>
      <c r="P7" s="146"/>
      <c r="Q7" s="10"/>
      <c r="R7" s="32">
        <f>+R8</f>
        <v>470000</v>
      </c>
      <c r="S7" s="32"/>
      <c r="T7" s="11"/>
      <c r="U7" s="10"/>
    </row>
    <row r="8" spans="1:29" s="17" customFormat="1" ht="14.4" thickBot="1" x14ac:dyDescent="0.35">
      <c r="A8" s="285" t="s">
        <v>29</v>
      </c>
      <c r="B8" s="286"/>
      <c r="C8" s="12"/>
      <c r="D8" s="138"/>
      <c r="E8" s="138"/>
      <c r="F8" s="138"/>
      <c r="G8" s="138"/>
      <c r="H8" s="138"/>
      <c r="I8" s="138"/>
      <c r="J8" s="138"/>
      <c r="K8" s="138"/>
      <c r="L8" s="138"/>
      <c r="M8" s="138"/>
      <c r="N8" s="138"/>
      <c r="O8" s="138"/>
      <c r="P8" s="14"/>
      <c r="Q8" s="13"/>
      <c r="R8" s="15">
        <f>+SUM(R9:R34)</f>
        <v>470000</v>
      </c>
      <c r="S8" s="15"/>
      <c r="T8" s="15"/>
      <c r="U8" s="13"/>
      <c r="V8" s="16"/>
      <c r="W8" s="16"/>
      <c r="X8" s="16"/>
      <c r="Y8" s="16"/>
      <c r="Z8" s="16"/>
      <c r="AA8" s="16"/>
      <c r="AB8" s="16"/>
      <c r="AC8" s="16"/>
    </row>
    <row r="9" spans="1:29" s="17" customFormat="1" ht="27.6" x14ac:dyDescent="0.3">
      <c r="A9" s="287" t="s">
        <v>30</v>
      </c>
      <c r="B9" s="18" t="s">
        <v>31</v>
      </c>
      <c r="C9" s="19"/>
      <c r="D9" s="165"/>
      <c r="E9" s="166"/>
      <c r="F9" s="167"/>
      <c r="G9" s="165"/>
      <c r="H9" s="166"/>
      <c r="I9" s="167"/>
      <c r="J9" s="165"/>
      <c r="K9" s="166"/>
      <c r="L9" s="167"/>
      <c r="M9" s="165"/>
      <c r="N9" s="166"/>
      <c r="O9" s="167"/>
      <c r="P9" s="133" t="s">
        <v>32</v>
      </c>
      <c r="Q9" s="21"/>
      <c r="R9" s="104">
        <v>86000</v>
      </c>
      <c r="S9" s="189"/>
      <c r="T9" s="23"/>
      <c r="U9" s="121"/>
      <c r="V9" s="16"/>
      <c r="W9" s="16"/>
      <c r="X9" s="16"/>
      <c r="Y9" s="16"/>
      <c r="Z9" s="16"/>
      <c r="AA9" s="16"/>
      <c r="AB9" s="16"/>
      <c r="AC9" s="16"/>
    </row>
    <row r="10" spans="1:29" s="17" customFormat="1" x14ac:dyDescent="0.3">
      <c r="A10" s="237"/>
      <c r="B10" s="18" t="s">
        <v>33</v>
      </c>
      <c r="C10" s="19"/>
      <c r="D10" s="165"/>
      <c r="E10" s="166"/>
      <c r="F10" s="167"/>
      <c r="G10" s="165"/>
      <c r="H10" s="166"/>
      <c r="I10" s="167"/>
      <c r="J10" s="165"/>
      <c r="K10" s="166"/>
      <c r="L10" s="167"/>
      <c r="M10" s="165"/>
      <c r="N10" s="166"/>
      <c r="O10" s="167"/>
      <c r="P10" s="133" t="s">
        <v>34</v>
      </c>
      <c r="Q10" s="21"/>
      <c r="R10" s="104">
        <v>4000</v>
      </c>
      <c r="S10" s="189"/>
      <c r="T10" s="23"/>
      <c r="U10" s="122"/>
      <c r="V10" s="16"/>
      <c r="W10" s="16"/>
      <c r="X10" s="16"/>
      <c r="Y10" s="16"/>
      <c r="Z10" s="16"/>
      <c r="AA10" s="16"/>
      <c r="AB10" s="16"/>
      <c r="AC10" s="16"/>
    </row>
    <row r="11" spans="1:29" s="17" customFormat="1" ht="31.2" customHeight="1" x14ac:dyDescent="0.3">
      <c r="A11" s="237"/>
      <c r="B11" s="18" t="s">
        <v>35</v>
      </c>
      <c r="C11" s="19"/>
      <c r="D11" s="165"/>
      <c r="E11" s="166"/>
      <c r="F11" s="167"/>
      <c r="G11" s="165"/>
      <c r="H11" s="166"/>
      <c r="I11" s="167"/>
      <c r="J11" s="165"/>
      <c r="K11" s="166"/>
      <c r="L11" s="167"/>
      <c r="M11" s="165"/>
      <c r="N11" s="166"/>
      <c r="O11" s="167"/>
      <c r="P11" s="133" t="s">
        <v>36</v>
      </c>
      <c r="Q11" s="21" t="s">
        <v>37</v>
      </c>
      <c r="R11" s="104">
        <v>14000</v>
      </c>
      <c r="S11" s="189"/>
      <c r="T11" s="23"/>
      <c r="U11" s="231" t="s">
        <v>38</v>
      </c>
      <c r="V11" s="16"/>
      <c r="W11" s="16"/>
      <c r="X11" s="16"/>
      <c r="Y11" s="16"/>
      <c r="Z11" s="16"/>
      <c r="AA11" s="16"/>
      <c r="AB11" s="16"/>
      <c r="AC11" s="16"/>
    </row>
    <row r="12" spans="1:29" s="17" customFormat="1" ht="27.6" x14ac:dyDescent="0.3">
      <c r="A12" s="237"/>
      <c r="B12" s="18" t="s">
        <v>39</v>
      </c>
      <c r="C12" s="19"/>
      <c r="D12" s="165"/>
      <c r="E12" s="166"/>
      <c r="F12" s="167"/>
      <c r="G12" s="165"/>
      <c r="H12" s="166"/>
      <c r="I12" s="167"/>
      <c r="J12" s="165"/>
      <c r="K12" s="166"/>
      <c r="L12" s="167"/>
      <c r="M12" s="165"/>
      <c r="N12" s="166"/>
      <c r="O12" s="167"/>
      <c r="P12" s="133" t="s">
        <v>40</v>
      </c>
      <c r="Q12" s="21"/>
      <c r="R12" s="105">
        <v>30000</v>
      </c>
      <c r="S12" s="189"/>
      <c r="T12" s="23"/>
      <c r="U12" s="231"/>
      <c r="V12" s="16"/>
      <c r="W12" s="16"/>
      <c r="X12" s="16"/>
      <c r="Y12" s="16"/>
      <c r="Z12" s="16"/>
      <c r="AA12" s="16"/>
      <c r="AB12" s="16"/>
      <c r="AC12" s="16"/>
    </row>
    <row r="13" spans="1:29" s="17" customFormat="1" ht="27.6" x14ac:dyDescent="0.3">
      <c r="A13" s="238"/>
      <c r="B13" s="18" t="s">
        <v>41</v>
      </c>
      <c r="C13" s="19"/>
      <c r="D13" s="165"/>
      <c r="E13" s="166"/>
      <c r="F13" s="167"/>
      <c r="G13" s="165"/>
      <c r="H13" s="166"/>
      <c r="I13" s="167"/>
      <c r="J13" s="165"/>
      <c r="K13" s="166"/>
      <c r="L13" s="167"/>
      <c r="M13" s="165"/>
      <c r="N13" s="166"/>
      <c r="O13" s="167"/>
      <c r="P13" s="133" t="s">
        <v>42</v>
      </c>
      <c r="Q13" s="21"/>
      <c r="R13" s="104">
        <v>6500</v>
      </c>
      <c r="S13" s="189" t="s">
        <v>299</v>
      </c>
      <c r="T13" s="23"/>
      <c r="U13" s="232"/>
      <c r="V13" s="16"/>
      <c r="W13" s="16"/>
      <c r="X13" s="16"/>
      <c r="Y13" s="16"/>
      <c r="Z13" s="16"/>
      <c r="AA13" s="16"/>
      <c r="AB13" s="16"/>
      <c r="AC13" s="16"/>
    </row>
    <row r="14" spans="1:29" s="17" customFormat="1" ht="27.6" x14ac:dyDescent="0.3">
      <c r="A14" s="282" t="s">
        <v>43</v>
      </c>
      <c r="B14" s="185" t="s">
        <v>280</v>
      </c>
      <c r="C14" s="189"/>
      <c r="D14" s="224"/>
      <c r="E14" s="225"/>
      <c r="F14" s="226"/>
      <c r="G14" s="165"/>
      <c r="H14" s="166"/>
      <c r="I14" s="167"/>
      <c r="J14" s="165"/>
      <c r="K14" s="166"/>
      <c r="L14" s="167"/>
      <c r="M14" s="224"/>
      <c r="N14" s="225"/>
      <c r="O14" s="226"/>
      <c r="P14" s="185" t="s">
        <v>44</v>
      </c>
      <c r="Q14" s="189"/>
      <c r="R14" s="189">
        <v>7000</v>
      </c>
      <c r="S14" s="189"/>
      <c r="T14" s="189"/>
      <c r="U14" s="189"/>
      <c r="V14" s="16"/>
      <c r="W14" s="16"/>
      <c r="X14" s="16"/>
      <c r="Y14" s="16"/>
      <c r="Z14" s="16"/>
      <c r="AA14" s="16"/>
      <c r="AB14" s="16"/>
      <c r="AC14" s="16"/>
    </row>
    <row r="15" spans="1:29" s="17" customFormat="1" ht="31.2" x14ac:dyDescent="0.3">
      <c r="A15" s="283"/>
      <c r="B15" s="18" t="s">
        <v>45</v>
      </c>
      <c r="C15" s="19"/>
      <c r="D15" s="165"/>
      <c r="E15" s="166"/>
      <c r="F15" s="167"/>
      <c r="G15" s="165"/>
      <c r="H15" s="166"/>
      <c r="I15" s="167"/>
      <c r="J15" s="165"/>
      <c r="K15" s="166"/>
      <c r="L15" s="167"/>
      <c r="M15" s="165"/>
      <c r="N15" s="166"/>
      <c r="O15" s="167"/>
      <c r="P15" s="133" t="s">
        <v>46</v>
      </c>
      <c r="Q15" s="21"/>
      <c r="R15" s="104">
        <v>4000</v>
      </c>
      <c r="S15" s="189"/>
      <c r="T15" s="23"/>
      <c r="U15" s="210"/>
      <c r="V15" s="16"/>
      <c r="W15" s="16"/>
      <c r="X15" s="16"/>
      <c r="Y15" s="16"/>
      <c r="Z15" s="16"/>
      <c r="AA15" s="16"/>
      <c r="AB15" s="16"/>
      <c r="AC15" s="16"/>
    </row>
    <row r="16" spans="1:29" s="17" customFormat="1" ht="55.2" x14ac:dyDescent="0.3">
      <c r="A16" s="283"/>
      <c r="B16" s="18" t="s">
        <v>47</v>
      </c>
      <c r="C16" s="19"/>
      <c r="D16" s="165"/>
      <c r="E16" s="166"/>
      <c r="F16" s="167"/>
      <c r="G16" s="165"/>
      <c r="H16" s="166"/>
      <c r="I16" s="167"/>
      <c r="J16" s="165"/>
      <c r="K16" s="166"/>
      <c r="L16" s="167"/>
      <c r="M16" s="165"/>
      <c r="N16" s="166"/>
      <c r="O16" s="167"/>
      <c r="P16" s="133" t="s">
        <v>48</v>
      </c>
      <c r="Q16" s="21"/>
      <c r="R16" s="104"/>
      <c r="S16" s="189"/>
      <c r="T16" s="23"/>
      <c r="U16" s="210"/>
      <c r="V16" s="16"/>
      <c r="W16" s="16"/>
      <c r="X16" s="16"/>
      <c r="Y16" s="16"/>
      <c r="Z16" s="16"/>
      <c r="AA16" s="16"/>
      <c r="AB16" s="16"/>
      <c r="AC16" s="16"/>
    </row>
    <row r="17" spans="1:29" s="17" customFormat="1" ht="27.6" x14ac:dyDescent="0.3">
      <c r="A17" s="283"/>
      <c r="B17" s="18" t="s">
        <v>49</v>
      </c>
      <c r="C17" s="19"/>
      <c r="D17" s="165"/>
      <c r="E17" s="166"/>
      <c r="F17" s="167"/>
      <c r="G17" s="165"/>
      <c r="H17" s="166"/>
      <c r="I17" s="167"/>
      <c r="J17" s="165"/>
      <c r="K17" s="166"/>
      <c r="L17" s="167"/>
      <c r="M17" s="165"/>
      <c r="N17" s="166"/>
      <c r="O17" s="167"/>
      <c r="P17" s="133" t="s">
        <v>50</v>
      </c>
      <c r="Q17" s="21"/>
      <c r="R17" s="104"/>
      <c r="S17" s="189"/>
      <c r="T17" s="23"/>
      <c r="U17" s="210"/>
      <c r="V17" s="16"/>
      <c r="W17" s="16"/>
      <c r="X17" s="16"/>
      <c r="Y17" s="16"/>
      <c r="Z17" s="16"/>
      <c r="AA17" s="16"/>
      <c r="AB17" s="16"/>
      <c r="AC17" s="16"/>
    </row>
    <row r="18" spans="1:29" s="17" customFormat="1" ht="27.6" x14ac:dyDescent="0.3">
      <c r="A18" s="283"/>
      <c r="B18" s="18" t="s">
        <v>51</v>
      </c>
      <c r="C18" s="19"/>
      <c r="D18" s="165"/>
      <c r="E18" s="166"/>
      <c r="F18" s="167"/>
      <c r="G18" s="165"/>
      <c r="H18" s="166"/>
      <c r="I18" s="167"/>
      <c r="J18" s="165"/>
      <c r="K18" s="166"/>
      <c r="L18" s="167"/>
      <c r="M18" s="168"/>
      <c r="N18" s="169"/>
      <c r="O18" s="170"/>
      <c r="P18" s="133" t="s">
        <v>52</v>
      </c>
      <c r="Q18" s="21"/>
      <c r="R18" s="105">
        <v>2000</v>
      </c>
      <c r="S18" s="189"/>
      <c r="T18" s="23"/>
      <c r="U18" s="96"/>
      <c r="V18" s="16"/>
      <c r="W18" s="16"/>
      <c r="X18" s="16"/>
      <c r="Y18" s="16"/>
      <c r="Z18" s="16"/>
      <c r="AA18" s="16"/>
      <c r="AB18" s="16"/>
      <c r="AC18" s="16"/>
    </row>
    <row r="19" spans="1:29" s="17" customFormat="1" ht="124.2" x14ac:dyDescent="0.3">
      <c r="A19" s="284"/>
      <c r="B19" s="18" t="s">
        <v>53</v>
      </c>
      <c r="C19" s="26"/>
      <c r="D19" s="165"/>
      <c r="E19" s="166"/>
      <c r="F19" s="167"/>
      <c r="G19" s="165"/>
      <c r="H19" s="166"/>
      <c r="I19" s="167"/>
      <c r="J19" s="165"/>
      <c r="K19" s="166"/>
      <c r="L19" s="167"/>
      <c r="M19" s="168"/>
      <c r="N19" s="169"/>
      <c r="O19" s="170"/>
      <c r="P19" s="133" t="s">
        <v>54</v>
      </c>
      <c r="Q19" s="21"/>
      <c r="R19" s="105">
        <v>30000</v>
      </c>
      <c r="S19" s="189"/>
      <c r="T19" s="105"/>
      <c r="U19" s="123" t="s">
        <v>38</v>
      </c>
      <c r="V19" s="16"/>
      <c r="W19" s="16"/>
      <c r="X19" s="16"/>
      <c r="Y19" s="16"/>
      <c r="Z19" s="16"/>
      <c r="AA19" s="16"/>
      <c r="AB19" s="16"/>
      <c r="AC19" s="16"/>
    </row>
    <row r="20" spans="1:29" s="17" customFormat="1" ht="27.6" x14ac:dyDescent="0.3">
      <c r="A20" s="236" t="s">
        <v>55</v>
      </c>
      <c r="B20" s="27" t="s">
        <v>56</v>
      </c>
      <c r="C20" s="26"/>
      <c r="D20" s="139"/>
      <c r="E20" s="140"/>
      <c r="F20" s="141"/>
      <c r="G20" s="139"/>
      <c r="H20" s="140"/>
      <c r="I20" s="141"/>
      <c r="J20" s="139"/>
      <c r="K20" s="140"/>
      <c r="L20" s="141"/>
      <c r="M20" s="168"/>
      <c r="N20" s="169"/>
      <c r="O20" s="170"/>
      <c r="P20" s="133" t="s">
        <v>57</v>
      </c>
      <c r="Q20" s="21"/>
      <c r="R20" s="105">
        <v>8500</v>
      </c>
      <c r="S20" s="189"/>
      <c r="T20" s="22"/>
      <c r="U20" s="233" t="s">
        <v>38</v>
      </c>
      <c r="V20" s="16"/>
      <c r="W20" s="16"/>
      <c r="X20" s="16"/>
      <c r="Y20" s="16"/>
      <c r="Z20" s="16"/>
      <c r="AA20" s="16"/>
      <c r="AB20" s="16"/>
      <c r="AC20" s="16"/>
    </row>
    <row r="21" spans="1:29" s="17" customFormat="1" ht="27.6" x14ac:dyDescent="0.3">
      <c r="A21" s="238"/>
      <c r="B21" s="27" t="s">
        <v>58</v>
      </c>
      <c r="C21" s="26"/>
      <c r="D21" s="165"/>
      <c r="E21" s="166"/>
      <c r="F21" s="167"/>
      <c r="G21" s="165"/>
      <c r="H21" s="166"/>
      <c r="I21" s="167"/>
      <c r="J21" s="165"/>
      <c r="K21" s="166"/>
      <c r="L21" s="167"/>
      <c r="M21" s="168"/>
      <c r="N21" s="169"/>
      <c r="O21" s="170"/>
      <c r="P21" s="133" t="s">
        <v>57</v>
      </c>
      <c r="Q21" s="21"/>
      <c r="R21" s="105">
        <v>13500</v>
      </c>
      <c r="S21" s="189"/>
      <c r="T21" s="22"/>
      <c r="U21" s="234"/>
      <c r="V21" s="16"/>
      <c r="W21" s="16"/>
      <c r="X21" s="16"/>
      <c r="Y21" s="16"/>
      <c r="Z21" s="16"/>
      <c r="AA21" s="16"/>
      <c r="AB21" s="16"/>
      <c r="AC21" s="16"/>
    </row>
    <row r="22" spans="1:29" s="17" customFormat="1" ht="96.6" x14ac:dyDescent="0.25">
      <c r="A22" s="211" t="s">
        <v>59</v>
      </c>
      <c r="B22" s="27" t="s">
        <v>262</v>
      </c>
      <c r="C22" s="26"/>
      <c r="D22" s="5"/>
      <c r="E22" s="5"/>
      <c r="F22" s="5"/>
      <c r="G22" s="165"/>
      <c r="H22" s="166"/>
      <c r="I22" s="167"/>
      <c r="J22" s="165"/>
      <c r="K22" s="166"/>
      <c r="L22" s="167"/>
      <c r="M22" s="168"/>
      <c r="N22" s="169"/>
      <c r="O22" s="170"/>
      <c r="P22" s="133" t="s">
        <v>281</v>
      </c>
      <c r="Q22" s="21"/>
      <c r="R22" s="105">
        <v>30000</v>
      </c>
      <c r="S22" s="189"/>
      <c r="T22" s="22"/>
      <c r="U22" s="131" t="s">
        <v>60</v>
      </c>
      <c r="V22" s="16"/>
      <c r="W22" s="16"/>
      <c r="X22" s="16"/>
      <c r="Y22" s="16"/>
      <c r="Z22" s="16"/>
      <c r="AA22" s="16"/>
      <c r="AB22" s="16"/>
      <c r="AC22" s="16"/>
    </row>
    <row r="23" spans="1:29" s="17" customFormat="1" ht="27.6" x14ac:dyDescent="0.3">
      <c r="A23" s="236" t="s">
        <v>61</v>
      </c>
      <c r="B23" s="29" t="s">
        <v>62</v>
      </c>
      <c r="C23" s="26"/>
      <c r="D23" s="139"/>
      <c r="E23" s="140"/>
      <c r="F23" s="141"/>
      <c r="G23" s="139"/>
      <c r="H23" s="140"/>
      <c r="I23" s="141"/>
      <c r="J23" s="165"/>
      <c r="K23" s="166"/>
      <c r="L23" s="167"/>
      <c r="M23" s="139"/>
      <c r="N23" s="140"/>
      <c r="O23" s="141"/>
      <c r="P23" s="228" t="s">
        <v>63</v>
      </c>
      <c r="Q23" s="21"/>
      <c r="R23" s="105">
        <v>4000</v>
      </c>
      <c r="S23" s="189"/>
      <c r="T23" s="22"/>
      <c r="U23" s="235" t="s">
        <v>38</v>
      </c>
      <c r="V23" s="16"/>
      <c r="W23" s="16"/>
      <c r="X23" s="16"/>
      <c r="Y23" s="16"/>
      <c r="Z23" s="16"/>
      <c r="AA23" s="16"/>
      <c r="AB23" s="16"/>
      <c r="AC23" s="16"/>
    </row>
    <row r="24" spans="1:29" s="17" customFormat="1" ht="27.6" x14ac:dyDescent="0.3">
      <c r="A24" s="237"/>
      <c r="B24" s="29" t="s">
        <v>64</v>
      </c>
      <c r="C24" s="26"/>
      <c r="D24" s="165"/>
      <c r="E24" s="166"/>
      <c r="F24" s="167"/>
      <c r="G24" s="139"/>
      <c r="H24" s="140"/>
      <c r="I24" s="141"/>
      <c r="J24" s="139"/>
      <c r="K24" s="140"/>
      <c r="L24" s="141"/>
      <c r="M24" s="139"/>
      <c r="N24" s="140"/>
      <c r="O24" s="141"/>
      <c r="P24" s="229"/>
      <c r="Q24" s="21"/>
      <c r="R24" s="105">
        <v>106000</v>
      </c>
      <c r="S24" s="189"/>
      <c r="T24" s="22"/>
      <c r="U24" s="231"/>
      <c r="V24" s="16"/>
      <c r="W24" s="16"/>
      <c r="X24" s="16"/>
      <c r="Y24" s="16"/>
      <c r="Z24" s="16"/>
      <c r="AA24" s="16"/>
      <c r="AB24" s="16"/>
      <c r="AC24" s="16"/>
    </row>
    <row r="25" spans="1:29" s="17" customFormat="1" ht="27.6" x14ac:dyDescent="0.3">
      <c r="A25" s="237"/>
      <c r="B25" s="29" t="s">
        <v>65</v>
      </c>
      <c r="C25" s="26"/>
      <c r="D25" s="165"/>
      <c r="E25" s="166"/>
      <c r="F25" s="167"/>
      <c r="G25" s="139"/>
      <c r="H25" s="140"/>
      <c r="I25" s="141"/>
      <c r="J25" s="139"/>
      <c r="K25" s="140"/>
      <c r="L25" s="141"/>
      <c r="M25" s="139"/>
      <c r="N25" s="140"/>
      <c r="O25" s="141"/>
      <c r="P25" s="230"/>
      <c r="Q25" s="21"/>
      <c r="R25" s="105">
        <v>62000</v>
      </c>
      <c r="S25" s="189"/>
      <c r="T25" s="22"/>
      <c r="U25" s="231"/>
      <c r="V25" s="16"/>
      <c r="W25" s="16"/>
      <c r="X25" s="16"/>
      <c r="Y25" s="16"/>
      <c r="Z25" s="16"/>
      <c r="AA25" s="16"/>
      <c r="AB25" s="16"/>
      <c r="AC25" s="16"/>
    </row>
    <row r="26" spans="1:29" s="17" customFormat="1" ht="27.6" x14ac:dyDescent="0.3">
      <c r="A26" s="238"/>
      <c r="B26" s="29" t="s">
        <v>66</v>
      </c>
      <c r="C26" s="26"/>
      <c r="D26" s="165"/>
      <c r="E26" s="166"/>
      <c r="F26" s="167"/>
      <c r="G26" s="165"/>
      <c r="H26" s="166"/>
      <c r="I26" s="167"/>
      <c r="J26" s="165"/>
      <c r="K26" s="166"/>
      <c r="L26" s="167"/>
      <c r="M26" s="165"/>
      <c r="N26" s="166"/>
      <c r="O26" s="167"/>
      <c r="P26" s="133" t="s">
        <v>67</v>
      </c>
      <c r="Q26" s="21"/>
      <c r="R26" s="104">
        <v>3000</v>
      </c>
      <c r="S26" s="189"/>
      <c r="T26" s="22"/>
      <c r="U26" s="232"/>
      <c r="V26" s="16"/>
      <c r="W26" s="16"/>
      <c r="X26" s="16"/>
      <c r="Y26" s="16"/>
      <c r="Z26" s="16"/>
      <c r="AA26" s="16"/>
      <c r="AB26" s="16"/>
      <c r="AC26" s="16"/>
    </row>
    <row r="27" spans="1:29" s="17" customFormat="1" ht="55.2" x14ac:dyDescent="0.3">
      <c r="A27" s="236" t="s">
        <v>68</v>
      </c>
      <c r="B27" s="28" t="s">
        <v>69</v>
      </c>
      <c r="C27" s="26"/>
      <c r="D27" s="165"/>
      <c r="E27" s="166"/>
      <c r="F27" s="141"/>
      <c r="G27" s="139"/>
      <c r="H27" s="140"/>
      <c r="I27" s="141"/>
      <c r="J27" s="165"/>
      <c r="K27" s="166"/>
      <c r="L27" s="141"/>
      <c r="M27" s="139"/>
      <c r="N27" s="140"/>
      <c r="O27" s="141"/>
      <c r="P27" s="133" t="s">
        <v>70</v>
      </c>
      <c r="Q27" s="21"/>
      <c r="R27" s="105">
        <v>5000</v>
      </c>
      <c r="S27" s="189"/>
      <c r="T27" s="22"/>
      <c r="U27" s="131" t="s">
        <v>71</v>
      </c>
      <c r="V27" s="16"/>
      <c r="W27" s="16"/>
      <c r="X27" s="16"/>
      <c r="Y27" s="16"/>
      <c r="Z27" s="16"/>
      <c r="AA27" s="16"/>
      <c r="AB27" s="16"/>
      <c r="AC27" s="16"/>
    </row>
    <row r="28" spans="1:29" s="17" customFormat="1" ht="41.4" x14ac:dyDescent="0.3">
      <c r="A28" s="237"/>
      <c r="B28" s="28" t="s">
        <v>72</v>
      </c>
      <c r="C28" s="26"/>
      <c r="D28" s="139"/>
      <c r="E28" s="166"/>
      <c r="F28" s="167"/>
      <c r="G28" s="165"/>
      <c r="H28" s="166"/>
      <c r="I28" s="167"/>
      <c r="J28" s="139"/>
      <c r="K28" s="140"/>
      <c r="L28" s="141"/>
      <c r="M28" s="139"/>
      <c r="N28" s="140"/>
      <c r="O28" s="141"/>
      <c r="P28" s="133" t="s">
        <v>73</v>
      </c>
      <c r="Q28" s="21"/>
      <c r="R28" s="105">
        <v>8000</v>
      </c>
      <c r="S28" s="189"/>
      <c r="T28" s="22"/>
      <c r="U28" s="131" t="s">
        <v>74</v>
      </c>
      <c r="V28" s="16"/>
      <c r="W28" s="16"/>
      <c r="X28" s="16"/>
      <c r="Y28" s="16"/>
      <c r="Z28" s="16"/>
      <c r="AA28" s="16"/>
      <c r="AB28" s="16"/>
      <c r="AC28" s="16"/>
    </row>
    <row r="29" spans="1:29" s="17" customFormat="1" ht="27.6" x14ac:dyDescent="0.3">
      <c r="A29" s="237"/>
      <c r="B29" s="28" t="s">
        <v>75</v>
      </c>
      <c r="C29" s="26"/>
      <c r="D29" s="165"/>
      <c r="E29" s="166"/>
      <c r="F29" s="167"/>
      <c r="G29" s="165"/>
      <c r="H29" s="166"/>
      <c r="I29" s="167"/>
      <c r="J29" s="165"/>
      <c r="K29" s="166"/>
      <c r="L29" s="167"/>
      <c r="M29" s="165"/>
      <c r="N29" s="166"/>
      <c r="O29" s="167"/>
      <c r="P29" s="133" t="s">
        <v>76</v>
      </c>
      <c r="Q29" s="21"/>
      <c r="R29" s="104">
        <v>2000</v>
      </c>
      <c r="S29" s="189"/>
      <c r="T29" s="22"/>
      <c r="U29" s="131" t="s">
        <v>77</v>
      </c>
      <c r="V29" s="16"/>
      <c r="W29" s="16"/>
      <c r="X29" s="16"/>
      <c r="Y29" s="16"/>
      <c r="Z29" s="16"/>
      <c r="AA29" s="16"/>
      <c r="AB29" s="16"/>
      <c r="AC29" s="16"/>
    </row>
    <row r="30" spans="1:29" s="17" customFormat="1" ht="41.4" x14ac:dyDescent="0.3">
      <c r="A30" s="236" t="s">
        <v>283</v>
      </c>
      <c r="B30" s="28" t="s">
        <v>263</v>
      </c>
      <c r="C30" s="26"/>
      <c r="D30" s="151"/>
      <c r="E30" s="152"/>
      <c r="F30" s="153"/>
      <c r="G30" s="151"/>
      <c r="H30" s="152"/>
      <c r="I30" s="183"/>
      <c r="J30" s="151"/>
      <c r="K30" s="152"/>
      <c r="L30" s="153"/>
      <c r="M30" s="151"/>
      <c r="N30" s="152"/>
      <c r="O30" s="167"/>
      <c r="P30" s="133" t="s">
        <v>264</v>
      </c>
      <c r="Q30" s="21"/>
      <c r="R30" s="105">
        <v>4000</v>
      </c>
      <c r="S30" s="189"/>
      <c r="T30" s="22"/>
      <c r="U30" s="131" t="s">
        <v>78</v>
      </c>
      <c r="V30" s="16"/>
      <c r="W30" s="16"/>
      <c r="X30" s="16"/>
      <c r="Y30" s="16"/>
      <c r="Z30" s="16"/>
      <c r="AA30" s="16"/>
      <c r="AB30" s="16"/>
      <c r="AC30" s="16"/>
    </row>
    <row r="31" spans="1:29" s="17" customFormat="1" ht="41.4" x14ac:dyDescent="0.3">
      <c r="A31" s="237"/>
      <c r="B31" s="28" t="s">
        <v>284</v>
      </c>
      <c r="C31" s="26"/>
      <c r="D31" s="139"/>
      <c r="E31" s="140"/>
      <c r="F31" s="141"/>
      <c r="G31" s="139"/>
      <c r="H31" s="140"/>
      <c r="I31" s="167"/>
      <c r="J31" s="139"/>
      <c r="K31" s="140"/>
      <c r="L31" s="141"/>
      <c r="M31" s="142"/>
      <c r="N31" s="143"/>
      <c r="O31" s="170"/>
      <c r="P31" s="133" t="s">
        <v>265</v>
      </c>
      <c r="Q31" s="21"/>
      <c r="R31" s="105">
        <v>10000</v>
      </c>
      <c r="S31" s="189"/>
      <c r="T31" s="22"/>
      <c r="U31" s="131" t="s">
        <v>79</v>
      </c>
      <c r="V31" s="16"/>
      <c r="W31" s="16"/>
      <c r="X31" s="16"/>
      <c r="Y31" s="16"/>
      <c r="Z31" s="16"/>
      <c r="AA31" s="16"/>
      <c r="AB31" s="16"/>
      <c r="AC31" s="16"/>
    </row>
    <row r="32" spans="1:29" s="17" customFormat="1" ht="27.6" x14ac:dyDescent="0.3">
      <c r="A32" s="236" t="s">
        <v>80</v>
      </c>
      <c r="B32" s="28" t="s">
        <v>81</v>
      </c>
      <c r="C32" s="26"/>
      <c r="D32" s="165"/>
      <c r="E32" s="166"/>
      <c r="F32" s="167"/>
      <c r="G32" s="165"/>
      <c r="H32" s="166"/>
      <c r="I32" s="167"/>
      <c r="J32" s="165"/>
      <c r="K32" s="166"/>
      <c r="L32" s="167"/>
      <c r="M32" s="165"/>
      <c r="N32" s="166"/>
      <c r="O32" s="167"/>
      <c r="P32" s="133" t="s">
        <v>82</v>
      </c>
      <c r="Q32" s="21"/>
      <c r="R32" s="105">
        <v>4000</v>
      </c>
      <c r="S32" s="189"/>
      <c r="T32" s="22"/>
      <c r="U32" s="131" t="s">
        <v>77</v>
      </c>
      <c r="V32" s="16"/>
      <c r="W32" s="16"/>
      <c r="X32" s="16"/>
      <c r="Y32" s="16"/>
      <c r="Z32" s="16"/>
      <c r="AA32" s="16"/>
      <c r="AB32" s="16"/>
      <c r="AC32" s="16"/>
    </row>
    <row r="33" spans="1:29" s="17" customFormat="1" ht="96.6" x14ac:dyDescent="0.3">
      <c r="A33" s="237"/>
      <c r="B33" s="28" t="s">
        <v>83</v>
      </c>
      <c r="C33" s="26"/>
      <c r="D33" s="165"/>
      <c r="E33" s="166"/>
      <c r="F33" s="167"/>
      <c r="G33" s="165"/>
      <c r="H33" s="166"/>
      <c r="I33" s="167"/>
      <c r="J33" s="165"/>
      <c r="K33" s="166"/>
      <c r="L33" s="167"/>
      <c r="M33" s="168"/>
      <c r="N33" s="169"/>
      <c r="O33" s="170"/>
      <c r="P33" s="133" t="s">
        <v>84</v>
      </c>
      <c r="Q33" s="21"/>
      <c r="R33" s="105">
        <v>20500</v>
      </c>
      <c r="S33" s="189"/>
      <c r="T33" s="22"/>
      <c r="U33" s="235" t="s">
        <v>77</v>
      </c>
      <c r="V33" s="16"/>
      <c r="W33" s="16"/>
      <c r="X33" s="16"/>
      <c r="Y33" s="16"/>
      <c r="Z33" s="16"/>
      <c r="AA33" s="16"/>
      <c r="AB33" s="16"/>
      <c r="AC33" s="16"/>
    </row>
    <row r="34" spans="1:29" s="17" customFormat="1" ht="27.6" x14ac:dyDescent="0.3">
      <c r="A34" s="238"/>
      <c r="B34" s="145" t="s">
        <v>85</v>
      </c>
      <c r="C34" s="26"/>
      <c r="D34" s="165"/>
      <c r="E34" s="166"/>
      <c r="F34" s="167"/>
      <c r="G34" s="165"/>
      <c r="H34" s="166"/>
      <c r="I34" s="167"/>
      <c r="J34" s="165"/>
      <c r="K34" s="166"/>
      <c r="L34" s="167"/>
      <c r="M34" s="168"/>
      <c r="N34" s="169"/>
      <c r="O34" s="170"/>
      <c r="P34" s="133" t="s">
        <v>86</v>
      </c>
      <c r="Q34" s="21"/>
      <c r="R34" s="105">
        <v>6000</v>
      </c>
      <c r="S34" s="189"/>
      <c r="T34" s="22"/>
      <c r="U34" s="232"/>
      <c r="V34" s="16"/>
      <c r="W34" s="16"/>
      <c r="X34" s="16"/>
      <c r="Y34" s="16"/>
      <c r="Z34" s="16"/>
      <c r="AA34" s="16"/>
      <c r="AB34" s="16"/>
      <c r="AC34" s="16"/>
    </row>
    <row r="35" spans="1:29" x14ac:dyDescent="0.25">
      <c r="A35" s="100" t="s">
        <v>87</v>
      </c>
      <c r="B35" s="30"/>
      <c r="C35" s="30"/>
      <c r="D35" s="137"/>
      <c r="E35" s="137"/>
      <c r="F35" s="137"/>
      <c r="G35" s="137"/>
      <c r="H35" s="137"/>
      <c r="I35" s="137"/>
      <c r="J35" s="137"/>
      <c r="K35" s="137"/>
      <c r="L35" s="137"/>
      <c r="M35" s="137"/>
      <c r="N35" s="137"/>
      <c r="O35" s="137"/>
      <c r="P35" s="71"/>
      <c r="Q35" s="10"/>
      <c r="R35" s="32">
        <f>+R36+R39+R47+R60+R63+R67+R71</f>
        <v>502800</v>
      </c>
      <c r="S35" s="32">
        <f>+S36+S39+S47+S60+S63+S67+S71</f>
        <v>15000</v>
      </c>
      <c r="T35" s="32"/>
      <c r="U35" s="10"/>
    </row>
    <row r="36" spans="1:29" x14ac:dyDescent="0.25">
      <c r="A36" s="101" t="s">
        <v>88</v>
      </c>
      <c r="B36" s="33"/>
      <c r="C36" s="33"/>
      <c r="D36" s="144"/>
      <c r="E36" s="144"/>
      <c r="F36" s="144"/>
      <c r="G36" s="144"/>
      <c r="H36" s="144"/>
      <c r="I36" s="144"/>
      <c r="J36" s="144"/>
      <c r="K36" s="144"/>
      <c r="L36" s="144"/>
      <c r="M36" s="144"/>
      <c r="N36" s="144"/>
      <c r="O36" s="144"/>
      <c r="P36" s="215"/>
      <c r="Q36" s="34"/>
      <c r="R36" s="36">
        <f>+SUM(R37:R38)</f>
        <v>28000</v>
      </c>
      <c r="S36" s="36"/>
      <c r="T36" s="36"/>
      <c r="U36" s="34"/>
    </row>
    <row r="37" spans="1:29" x14ac:dyDescent="0.25">
      <c r="A37" s="236" t="s">
        <v>89</v>
      </c>
      <c r="B37" s="27" t="s">
        <v>90</v>
      </c>
      <c r="C37" s="37"/>
      <c r="D37" s="177"/>
      <c r="E37" s="178"/>
      <c r="F37" s="179"/>
      <c r="G37" s="177"/>
      <c r="H37" s="178"/>
      <c r="I37" s="179"/>
      <c r="J37" s="177"/>
      <c r="K37" s="178"/>
      <c r="L37" s="179"/>
      <c r="M37" s="177"/>
      <c r="N37" s="178"/>
      <c r="O37" s="179"/>
      <c r="P37" s="259" t="s">
        <v>267</v>
      </c>
      <c r="Q37" s="38"/>
      <c r="R37" s="105">
        <v>8000</v>
      </c>
      <c r="S37" s="189"/>
      <c r="T37" s="39"/>
      <c r="U37" s="235" t="s">
        <v>91</v>
      </c>
    </row>
    <row r="38" spans="1:29" ht="41.4" x14ac:dyDescent="0.25">
      <c r="A38" s="238"/>
      <c r="B38" s="27" t="s">
        <v>266</v>
      </c>
      <c r="C38" s="37"/>
      <c r="D38" s="177"/>
      <c r="E38" s="178"/>
      <c r="F38" s="179"/>
      <c r="G38" s="177"/>
      <c r="H38" s="178"/>
      <c r="I38" s="179"/>
      <c r="J38" s="177"/>
      <c r="K38" s="178"/>
      <c r="L38" s="179"/>
      <c r="M38" s="177"/>
      <c r="N38" s="178"/>
      <c r="O38" s="179"/>
      <c r="P38" s="260"/>
      <c r="Q38" s="38"/>
      <c r="R38" s="105">
        <v>20000</v>
      </c>
      <c r="S38" s="189"/>
      <c r="T38" s="39"/>
      <c r="U38" s="232"/>
    </row>
    <row r="39" spans="1:29" x14ac:dyDescent="0.25">
      <c r="A39" s="101" t="s">
        <v>92</v>
      </c>
      <c r="B39" s="33"/>
      <c r="C39" s="33"/>
      <c r="D39" s="34"/>
      <c r="E39" s="34"/>
      <c r="F39" s="34"/>
      <c r="G39" s="34"/>
      <c r="H39" s="34"/>
      <c r="I39" s="34"/>
      <c r="J39" s="34"/>
      <c r="K39" s="34"/>
      <c r="L39" s="34"/>
      <c r="M39" s="34"/>
      <c r="N39" s="34"/>
      <c r="O39" s="34"/>
      <c r="P39" s="215"/>
      <c r="Q39" s="34"/>
      <c r="R39" s="36">
        <f>+SUM(R40:R46)</f>
        <v>98000</v>
      </c>
      <c r="S39" s="36"/>
      <c r="T39" s="36"/>
      <c r="U39" s="34"/>
    </row>
    <row r="40" spans="1:29" ht="55.2" x14ac:dyDescent="0.25">
      <c r="A40" s="236" t="s">
        <v>300</v>
      </c>
      <c r="B40" s="27" t="s">
        <v>93</v>
      </c>
      <c r="C40" s="42"/>
      <c r="D40" s="162"/>
      <c r="E40" s="163"/>
      <c r="F40" s="164"/>
      <c r="G40" s="162"/>
      <c r="H40" s="163"/>
      <c r="I40" s="164"/>
      <c r="J40" s="55"/>
      <c r="K40" s="56"/>
      <c r="L40" s="57"/>
      <c r="M40" s="55"/>
      <c r="N40" s="56"/>
      <c r="O40" s="57"/>
      <c r="P40" s="134" t="s">
        <v>94</v>
      </c>
      <c r="Q40" s="1"/>
      <c r="R40" s="104"/>
      <c r="S40" s="189"/>
      <c r="T40" s="4"/>
      <c r="U40" s="97" t="s">
        <v>95</v>
      </c>
    </row>
    <row r="41" spans="1:29" ht="41.4" x14ac:dyDescent="0.25">
      <c r="A41" s="238"/>
      <c r="B41" s="27" t="s">
        <v>96</v>
      </c>
      <c r="C41" s="42"/>
      <c r="D41" s="162"/>
      <c r="E41" s="163"/>
      <c r="F41" s="164"/>
      <c r="G41" s="162"/>
      <c r="H41" s="163"/>
      <c r="I41" s="164"/>
      <c r="J41" s="55"/>
      <c r="K41" s="56"/>
      <c r="L41" s="57"/>
      <c r="M41" s="55"/>
      <c r="N41" s="56"/>
      <c r="O41" s="57"/>
      <c r="P41" s="219" t="s">
        <v>97</v>
      </c>
      <c r="Q41" s="1"/>
      <c r="R41" s="104"/>
      <c r="S41" s="189"/>
      <c r="T41" s="4"/>
      <c r="U41" s="218"/>
    </row>
    <row r="42" spans="1:29" ht="27.6" x14ac:dyDescent="0.25">
      <c r="A42" s="236" t="s">
        <v>301</v>
      </c>
      <c r="B42" s="27" t="s">
        <v>98</v>
      </c>
      <c r="C42" s="42"/>
      <c r="D42" s="55"/>
      <c r="E42" s="56"/>
      <c r="F42" s="57"/>
      <c r="G42" s="55"/>
      <c r="H42" s="56"/>
      <c r="I42" s="164"/>
      <c r="J42" s="162"/>
      <c r="K42" s="163"/>
      <c r="L42" s="164"/>
      <c r="M42" s="55"/>
      <c r="N42" s="56"/>
      <c r="O42" s="57"/>
      <c r="P42" s="219" t="s">
        <v>99</v>
      </c>
      <c r="Q42" s="1"/>
      <c r="R42" s="104"/>
      <c r="S42" s="189"/>
      <c r="T42" s="4"/>
      <c r="U42" s="218"/>
    </row>
    <row r="43" spans="1:29" x14ac:dyDescent="0.25">
      <c r="A43" s="238"/>
      <c r="B43" s="27" t="s">
        <v>100</v>
      </c>
      <c r="C43" s="42"/>
      <c r="D43" s="55"/>
      <c r="E43" s="56"/>
      <c r="F43" s="57"/>
      <c r="G43" s="55"/>
      <c r="H43" s="56"/>
      <c r="I43" s="164"/>
      <c r="J43" s="162"/>
      <c r="K43" s="163"/>
      <c r="L43" s="164"/>
      <c r="M43" s="55"/>
      <c r="N43" s="56"/>
      <c r="O43" s="57"/>
      <c r="P43" s="219" t="s">
        <v>100</v>
      </c>
      <c r="Q43" s="1"/>
      <c r="R43" s="104">
        <v>8000</v>
      </c>
      <c r="S43" s="189"/>
      <c r="T43" s="4"/>
      <c r="U43" s="218"/>
    </row>
    <row r="44" spans="1:29" ht="41.4" x14ac:dyDescent="0.25">
      <c r="A44" s="217" t="s">
        <v>101</v>
      </c>
      <c r="B44" s="27" t="s">
        <v>102</v>
      </c>
      <c r="C44" s="42"/>
      <c r="D44" s="162"/>
      <c r="E44" s="163"/>
      <c r="F44" s="164"/>
      <c r="G44" s="162"/>
      <c r="H44" s="163"/>
      <c r="I44" s="164"/>
      <c r="J44" s="162"/>
      <c r="K44" s="163"/>
      <c r="L44" s="164"/>
      <c r="M44" s="162"/>
      <c r="N44" s="163"/>
      <c r="O44" s="164"/>
      <c r="P44" s="219" t="s">
        <v>103</v>
      </c>
      <c r="Q44" s="1"/>
      <c r="R44" s="104">
        <v>40000</v>
      </c>
      <c r="S44" s="189"/>
      <c r="T44" s="4"/>
      <c r="U44" s="218"/>
    </row>
    <row r="45" spans="1:29" ht="41.4" x14ac:dyDescent="0.25">
      <c r="A45" s="236" t="s">
        <v>104</v>
      </c>
      <c r="B45" s="27" t="s">
        <v>105</v>
      </c>
      <c r="C45" s="42"/>
      <c r="D45" s="162"/>
      <c r="E45" s="163"/>
      <c r="F45" s="164"/>
      <c r="G45" s="162"/>
      <c r="H45" s="163"/>
      <c r="I45" s="164"/>
      <c r="J45" s="162"/>
      <c r="K45" s="163"/>
      <c r="L45" s="164"/>
      <c r="M45" s="162"/>
      <c r="N45" s="163"/>
      <c r="O45" s="164"/>
      <c r="P45" s="223" t="s">
        <v>268</v>
      </c>
      <c r="Q45" s="1"/>
      <c r="R45" s="104">
        <v>0</v>
      </c>
      <c r="S45" s="189"/>
      <c r="T45" s="4"/>
      <c r="U45" s="254" t="s">
        <v>38</v>
      </c>
    </row>
    <row r="46" spans="1:29" ht="27.6" x14ac:dyDescent="0.25">
      <c r="A46" s="238"/>
      <c r="B46" s="27" t="s">
        <v>285</v>
      </c>
      <c r="C46" s="42"/>
      <c r="D46" s="162"/>
      <c r="E46" s="163"/>
      <c r="F46" s="164"/>
      <c r="G46" s="162"/>
      <c r="H46" s="163"/>
      <c r="I46" s="164"/>
      <c r="J46" s="162"/>
      <c r="K46" s="163"/>
      <c r="L46" s="164"/>
      <c r="M46" s="162"/>
      <c r="N46" s="163"/>
      <c r="O46" s="164"/>
      <c r="P46" s="223" t="s">
        <v>286</v>
      </c>
      <c r="Q46" s="1"/>
      <c r="R46" s="189">
        <v>50000</v>
      </c>
      <c r="S46" s="189"/>
      <c r="T46" s="4"/>
      <c r="U46" s="256"/>
    </row>
    <row r="47" spans="1:29" x14ac:dyDescent="0.25">
      <c r="A47" s="102" t="s">
        <v>106</v>
      </c>
      <c r="B47" s="43"/>
      <c r="C47" s="43"/>
      <c r="D47" s="34"/>
      <c r="E47" s="34"/>
      <c r="F47" s="34"/>
      <c r="G47" s="34"/>
      <c r="H47" s="34"/>
      <c r="I47" s="34"/>
      <c r="J47" s="34"/>
      <c r="K47" s="34"/>
      <c r="L47" s="34"/>
      <c r="M47" s="34"/>
      <c r="N47" s="34"/>
      <c r="O47" s="34"/>
      <c r="P47" s="215"/>
      <c r="Q47" s="34"/>
      <c r="R47" s="36">
        <f>+SUM(R48:R59)</f>
        <v>117500</v>
      </c>
      <c r="S47" s="36"/>
      <c r="T47" s="36"/>
      <c r="U47" s="34"/>
    </row>
    <row r="48" spans="1:29" ht="27.6" x14ac:dyDescent="0.25">
      <c r="A48" s="236" t="s">
        <v>107</v>
      </c>
      <c r="B48" s="27" t="s">
        <v>108</v>
      </c>
      <c r="C48" s="83"/>
      <c r="D48" s="40"/>
      <c r="E48" s="38"/>
      <c r="F48" s="41"/>
      <c r="G48" s="162"/>
      <c r="H48" s="38"/>
      <c r="I48" s="41"/>
      <c r="J48" s="40"/>
      <c r="K48" s="38"/>
      <c r="L48" s="41"/>
      <c r="M48" s="40"/>
      <c r="N48" s="38"/>
      <c r="O48" s="41"/>
      <c r="P48" s="133" t="s">
        <v>109</v>
      </c>
      <c r="Q48" s="38"/>
      <c r="R48" s="105">
        <v>500</v>
      </c>
      <c r="S48" s="189"/>
      <c r="T48" s="39"/>
      <c r="U48" s="254" t="s">
        <v>38</v>
      </c>
    </row>
    <row r="49" spans="1:29" x14ac:dyDescent="0.25">
      <c r="A49" s="237"/>
      <c r="B49" s="27" t="s">
        <v>110</v>
      </c>
      <c r="C49" s="83"/>
      <c r="D49" s="40"/>
      <c r="E49" s="38"/>
      <c r="F49" s="41"/>
      <c r="G49" s="40"/>
      <c r="H49" s="178"/>
      <c r="I49" s="179"/>
      <c r="J49" s="40"/>
      <c r="K49" s="38"/>
      <c r="L49" s="41"/>
      <c r="M49" s="40"/>
      <c r="N49" s="38"/>
      <c r="O49" s="41"/>
      <c r="P49" s="133" t="s">
        <v>111</v>
      </c>
      <c r="Q49" s="38"/>
      <c r="R49" s="104">
        <v>0</v>
      </c>
      <c r="S49" s="189"/>
      <c r="T49" s="39"/>
      <c r="U49" s="255"/>
    </row>
    <row r="50" spans="1:29" ht="27.6" x14ac:dyDescent="0.25">
      <c r="A50" s="237"/>
      <c r="B50" s="27" t="s">
        <v>112</v>
      </c>
      <c r="C50" s="83"/>
      <c r="D50" s="40"/>
      <c r="E50" s="38"/>
      <c r="F50" s="41"/>
      <c r="G50" s="40"/>
      <c r="H50" s="38"/>
      <c r="I50" s="41"/>
      <c r="J50" s="162"/>
      <c r="K50" s="38"/>
      <c r="L50" s="41"/>
      <c r="M50" s="40"/>
      <c r="N50" s="38"/>
      <c r="O50" s="41"/>
      <c r="P50" s="133" t="s">
        <v>113</v>
      </c>
      <c r="Q50" s="38"/>
      <c r="R50" s="104">
        <v>0</v>
      </c>
      <c r="S50" s="189"/>
      <c r="T50" s="39"/>
      <c r="U50" s="255"/>
    </row>
    <row r="51" spans="1:29" ht="55.2" x14ac:dyDescent="0.25">
      <c r="A51" s="237"/>
      <c r="B51" s="131" t="s">
        <v>114</v>
      </c>
      <c r="C51" s="83"/>
      <c r="D51" s="40"/>
      <c r="E51" s="38"/>
      <c r="F51" s="41"/>
      <c r="G51" s="40"/>
      <c r="H51" s="38"/>
      <c r="I51" s="41"/>
      <c r="J51" s="162"/>
      <c r="K51" s="38"/>
      <c r="L51" s="41"/>
      <c r="M51" s="40"/>
      <c r="N51" s="38"/>
      <c r="O51" s="41"/>
      <c r="P51" s="133" t="s">
        <v>115</v>
      </c>
      <c r="Q51" s="38"/>
      <c r="R51" s="104">
        <v>10000</v>
      </c>
      <c r="S51" s="189"/>
      <c r="T51" s="39"/>
      <c r="U51" s="255"/>
    </row>
    <row r="52" spans="1:29" x14ac:dyDescent="0.25">
      <c r="A52" s="238"/>
      <c r="B52" s="103" t="s">
        <v>116</v>
      </c>
      <c r="C52" s="83"/>
      <c r="D52" s="40"/>
      <c r="E52" s="38"/>
      <c r="F52" s="41"/>
      <c r="G52" s="40"/>
      <c r="H52" s="38"/>
      <c r="I52" s="41"/>
      <c r="J52" s="40"/>
      <c r="K52" s="178"/>
      <c r="L52" s="41"/>
      <c r="M52" s="40"/>
      <c r="N52" s="38"/>
      <c r="O52" s="41"/>
      <c r="P52" s="133" t="s">
        <v>117</v>
      </c>
      <c r="Q52" s="38"/>
      <c r="R52" s="104">
        <v>0</v>
      </c>
      <c r="S52" s="189"/>
      <c r="T52" s="39"/>
      <c r="U52" s="256"/>
    </row>
    <row r="53" spans="1:29" ht="27.6" x14ac:dyDescent="0.25">
      <c r="A53" s="236" t="s">
        <v>118</v>
      </c>
      <c r="B53" s="27" t="s">
        <v>119</v>
      </c>
      <c r="C53" s="155"/>
      <c r="D53" s="40"/>
      <c r="E53" s="38"/>
      <c r="F53" s="41"/>
      <c r="G53" s="40"/>
      <c r="H53" s="38"/>
      <c r="I53" s="41"/>
      <c r="J53" s="40"/>
      <c r="K53" s="38"/>
      <c r="L53" s="41"/>
      <c r="M53" s="180"/>
      <c r="N53" s="181"/>
      <c r="O53" s="182"/>
      <c r="P53" s="133" t="s">
        <v>120</v>
      </c>
      <c r="Q53" s="128"/>
      <c r="R53" s="127"/>
      <c r="S53" s="189"/>
      <c r="T53" s="39"/>
      <c r="U53" s="254" t="s">
        <v>269</v>
      </c>
    </row>
    <row r="54" spans="1:29" ht="41.4" x14ac:dyDescent="0.25">
      <c r="A54" s="237"/>
      <c r="B54" s="185" t="s">
        <v>293</v>
      </c>
      <c r="C54" s="83"/>
      <c r="D54" s="177"/>
      <c r="E54" s="178"/>
      <c r="F54" s="179"/>
      <c r="G54" s="177"/>
      <c r="H54" s="178"/>
      <c r="I54" s="179"/>
      <c r="J54" s="177"/>
      <c r="K54" s="178"/>
      <c r="L54" s="179"/>
      <c r="M54" s="177"/>
      <c r="N54" s="178"/>
      <c r="O54" s="179"/>
      <c r="P54" s="133" t="s">
        <v>294</v>
      </c>
      <c r="Q54" s="128"/>
      <c r="R54" s="189">
        <v>14000</v>
      </c>
      <c r="S54" s="189"/>
      <c r="T54" s="25"/>
      <c r="U54" s="255"/>
    </row>
    <row r="55" spans="1:29" ht="41.4" x14ac:dyDescent="0.25">
      <c r="A55" s="238"/>
      <c r="B55" s="185" t="s">
        <v>259</v>
      </c>
      <c r="C55" s="84"/>
      <c r="D55" s="162"/>
      <c r="E55" s="163"/>
      <c r="F55" s="164"/>
      <c r="G55" s="162"/>
      <c r="H55" s="163"/>
      <c r="I55" s="164"/>
      <c r="J55" s="162"/>
      <c r="K55" s="163"/>
      <c r="L55" s="164"/>
      <c r="M55" s="162"/>
      <c r="N55" s="163"/>
      <c r="O55" s="164"/>
      <c r="P55" s="133" t="s">
        <v>121</v>
      </c>
      <c r="Q55" s="1"/>
      <c r="R55" s="104">
        <v>42000</v>
      </c>
      <c r="S55" s="189"/>
      <c r="T55" s="4"/>
      <c r="U55" s="256"/>
    </row>
    <row r="56" spans="1:29" s="17" customFormat="1" ht="41.4" x14ac:dyDescent="0.25">
      <c r="A56" s="98" t="s">
        <v>122</v>
      </c>
      <c r="B56" s="185" t="s">
        <v>123</v>
      </c>
      <c r="C56" s="86"/>
      <c r="D56" s="156"/>
      <c r="E56" s="157"/>
      <c r="F56" s="158"/>
      <c r="G56" s="162"/>
      <c r="H56" s="163"/>
      <c r="I56" s="164"/>
      <c r="J56" s="162"/>
      <c r="K56" s="163"/>
      <c r="L56" s="164"/>
      <c r="M56" s="162"/>
      <c r="N56" s="163"/>
      <c r="O56" s="164"/>
      <c r="P56" s="133" t="s">
        <v>124</v>
      </c>
      <c r="Q56" s="27"/>
      <c r="R56" s="105">
        <v>10000</v>
      </c>
      <c r="S56" s="189" t="s">
        <v>3</v>
      </c>
      <c r="T56" s="23"/>
      <c r="U56" s="97" t="s">
        <v>125</v>
      </c>
      <c r="V56" s="16"/>
      <c r="W56" s="16"/>
      <c r="X56" s="16"/>
      <c r="Y56" s="16"/>
      <c r="Z56" s="16"/>
      <c r="AA56" s="16"/>
      <c r="AB56" s="16"/>
      <c r="AC56" s="16"/>
    </row>
    <row r="57" spans="1:29" s="17" customFormat="1" ht="27.6" x14ac:dyDescent="0.3">
      <c r="A57" s="236" t="s">
        <v>126</v>
      </c>
      <c r="B57" s="27" t="s">
        <v>127</v>
      </c>
      <c r="C57" s="86"/>
      <c r="D57" s="156"/>
      <c r="E57" s="157"/>
      <c r="F57" s="158"/>
      <c r="G57" s="156"/>
      <c r="H57" s="157"/>
      <c r="I57" s="158"/>
      <c r="J57" s="156"/>
      <c r="K57" s="157"/>
      <c r="L57" s="158"/>
      <c r="M57" s="156"/>
      <c r="N57" s="157"/>
      <c r="O57" s="158"/>
      <c r="P57" s="133" t="s">
        <v>128</v>
      </c>
      <c r="Q57" s="27"/>
      <c r="R57" s="104" t="s">
        <v>129</v>
      </c>
      <c r="S57" s="189"/>
      <c r="T57" s="23"/>
      <c r="U57" s="254" t="s">
        <v>38</v>
      </c>
      <c r="V57" s="16"/>
      <c r="W57" s="16"/>
      <c r="X57" s="16"/>
      <c r="Y57" s="16"/>
      <c r="Z57" s="16"/>
      <c r="AA57" s="16"/>
      <c r="AB57" s="16"/>
      <c r="AC57" s="16"/>
    </row>
    <row r="58" spans="1:29" s="17" customFormat="1" ht="41.4" x14ac:dyDescent="0.3">
      <c r="A58" s="237"/>
      <c r="B58" s="27" t="s">
        <v>130</v>
      </c>
      <c r="C58" s="85"/>
      <c r="D58" s="156"/>
      <c r="E58" s="157"/>
      <c r="F58" s="158"/>
      <c r="G58" s="156"/>
      <c r="H58" s="157"/>
      <c r="I58" s="158"/>
      <c r="J58" s="156"/>
      <c r="K58" s="157"/>
      <c r="L58" s="158"/>
      <c r="M58" s="156"/>
      <c r="N58" s="157"/>
      <c r="O58" s="158"/>
      <c r="P58" s="133" t="s">
        <v>131</v>
      </c>
      <c r="Q58" s="27"/>
      <c r="R58" s="127">
        <v>0</v>
      </c>
      <c r="S58" s="189"/>
      <c r="T58" s="23"/>
      <c r="U58" s="255"/>
      <c r="V58" s="16"/>
      <c r="W58" s="16"/>
      <c r="X58" s="16"/>
      <c r="Y58" s="16"/>
      <c r="Z58" s="16"/>
      <c r="AA58" s="16"/>
      <c r="AB58" s="16"/>
      <c r="AC58" s="16"/>
    </row>
    <row r="59" spans="1:29" s="17" customFormat="1" ht="27.6" x14ac:dyDescent="0.3">
      <c r="A59" s="238"/>
      <c r="B59" s="27" t="s">
        <v>270</v>
      </c>
      <c r="C59" s="85"/>
      <c r="D59" s="156"/>
      <c r="E59" s="157"/>
      <c r="F59" s="158"/>
      <c r="G59" s="156"/>
      <c r="H59" s="157"/>
      <c r="I59" s="158"/>
      <c r="J59" s="156"/>
      <c r="K59" s="157"/>
      <c r="L59" s="158"/>
      <c r="M59" s="156"/>
      <c r="N59" s="157"/>
      <c r="O59" s="158"/>
      <c r="P59" s="133" t="s">
        <v>271</v>
      </c>
      <c r="Q59" s="27"/>
      <c r="R59" s="104">
        <v>41000</v>
      </c>
      <c r="S59" s="189"/>
      <c r="T59" s="23"/>
      <c r="U59" s="256"/>
      <c r="V59" s="16"/>
      <c r="W59" s="16"/>
      <c r="X59" s="16"/>
      <c r="Y59" s="16"/>
      <c r="Z59" s="16"/>
      <c r="AA59" s="16"/>
      <c r="AB59" s="16"/>
      <c r="AC59" s="16"/>
    </row>
    <row r="60" spans="1:29" x14ac:dyDescent="0.25">
      <c r="A60" s="239" t="s">
        <v>132</v>
      </c>
      <c r="B60" s="240"/>
      <c r="C60" s="43"/>
      <c r="D60" s="34"/>
      <c r="E60" s="34"/>
      <c r="F60" s="34"/>
      <c r="G60" s="34"/>
      <c r="H60" s="34"/>
      <c r="I60" s="34"/>
      <c r="J60" s="34"/>
      <c r="K60" s="34"/>
      <c r="L60" s="34"/>
      <c r="M60" s="34"/>
      <c r="N60" s="34"/>
      <c r="O60" s="34"/>
      <c r="P60" s="215"/>
      <c r="Q60" s="34"/>
      <c r="R60" s="36">
        <f>+SUM(R61:R62)</f>
        <v>7000</v>
      </c>
      <c r="S60" s="36"/>
      <c r="T60" s="44"/>
      <c r="U60" s="34"/>
    </row>
    <row r="61" spans="1:29" s="17" customFormat="1" ht="41.4" x14ac:dyDescent="0.3">
      <c r="A61" s="257" t="s">
        <v>133</v>
      </c>
      <c r="B61" s="24" t="s">
        <v>134</v>
      </c>
      <c r="C61" s="27"/>
      <c r="D61" s="156"/>
      <c r="E61" s="157"/>
      <c r="F61" s="158"/>
      <c r="G61" s="156"/>
      <c r="H61" s="157"/>
      <c r="I61" s="158"/>
      <c r="J61" s="156"/>
      <c r="K61" s="157"/>
      <c r="L61" s="158"/>
      <c r="M61" s="156"/>
      <c r="N61" s="157"/>
      <c r="O61" s="158"/>
      <c r="P61" s="45" t="s">
        <v>135</v>
      </c>
      <c r="Q61" s="27"/>
      <c r="R61" s="111">
        <v>6000</v>
      </c>
      <c r="S61" s="189"/>
      <c r="T61" s="23"/>
      <c r="U61" s="209"/>
      <c r="V61" s="16"/>
      <c r="W61" s="16"/>
      <c r="X61" s="16"/>
      <c r="Y61" s="16"/>
      <c r="Z61" s="16"/>
      <c r="AA61" s="16"/>
      <c r="AB61" s="16"/>
      <c r="AC61" s="16"/>
    </row>
    <row r="62" spans="1:29" s="17" customFormat="1" ht="55.2" x14ac:dyDescent="0.3">
      <c r="A62" s="258"/>
      <c r="B62" s="24" t="s">
        <v>291</v>
      </c>
      <c r="C62" s="27"/>
      <c r="D62" s="156"/>
      <c r="E62" s="157"/>
      <c r="F62" s="158"/>
      <c r="G62" s="156"/>
      <c r="H62" s="157"/>
      <c r="I62" s="158"/>
      <c r="J62" s="156"/>
      <c r="K62" s="157"/>
      <c r="L62" s="158"/>
      <c r="M62" s="156"/>
      <c r="N62" s="157"/>
      <c r="O62" s="158"/>
      <c r="P62" s="45" t="s">
        <v>292</v>
      </c>
      <c r="Q62" s="27"/>
      <c r="R62" s="111">
        <v>1000</v>
      </c>
      <c r="S62" s="189"/>
      <c r="T62" s="23"/>
      <c r="U62" s="216"/>
      <c r="V62" s="16"/>
      <c r="W62" s="16"/>
      <c r="X62" s="16"/>
      <c r="Y62" s="16"/>
      <c r="Z62" s="16"/>
      <c r="AA62" s="16"/>
      <c r="AB62" s="16"/>
      <c r="AC62" s="16"/>
    </row>
    <row r="63" spans="1:29" s="49" customFormat="1" ht="14.4" x14ac:dyDescent="0.3">
      <c r="A63" s="245" t="s">
        <v>136</v>
      </c>
      <c r="B63" s="246"/>
      <c r="C63" s="46"/>
      <c r="D63" s="46"/>
      <c r="E63" s="46"/>
      <c r="F63" s="46"/>
      <c r="G63" s="46"/>
      <c r="H63" s="46"/>
      <c r="I63" s="46"/>
      <c r="J63" s="46"/>
      <c r="K63" s="46"/>
      <c r="L63" s="46"/>
      <c r="M63" s="46"/>
      <c r="N63" s="46"/>
      <c r="O63" s="46"/>
      <c r="P63" s="213"/>
      <c r="Q63" s="46"/>
      <c r="R63" s="106">
        <f>+SUM(R64:R66)</f>
        <v>100800</v>
      </c>
      <c r="S63" s="106"/>
      <c r="T63" s="106"/>
      <c r="U63" s="47"/>
      <c r="V63" s="48"/>
      <c r="W63" s="48"/>
      <c r="X63" s="48"/>
      <c r="Y63" s="48"/>
      <c r="Z63" s="48"/>
      <c r="AA63" s="48"/>
      <c r="AB63" s="48"/>
      <c r="AC63" s="48"/>
    </row>
    <row r="64" spans="1:29" s="93" customFormat="1" ht="41.4" x14ac:dyDescent="0.25">
      <c r="A64" s="235" t="s">
        <v>137</v>
      </c>
      <c r="B64" s="27" t="s">
        <v>287</v>
      </c>
      <c r="C64" s="87"/>
      <c r="D64" s="20"/>
      <c r="E64" s="89"/>
      <c r="F64" s="124"/>
      <c r="G64" s="88"/>
      <c r="H64" s="89"/>
      <c r="I64" s="90"/>
      <c r="J64" s="91"/>
      <c r="K64" s="89"/>
      <c r="L64" s="89"/>
      <c r="M64" s="162"/>
      <c r="N64" s="163"/>
      <c r="O64" s="164"/>
      <c r="P64" s="135" t="s">
        <v>289</v>
      </c>
      <c r="Q64" s="89"/>
      <c r="R64" s="185">
        <v>40800</v>
      </c>
      <c r="S64" s="189"/>
      <c r="T64" s="89"/>
      <c r="U64" s="135" t="s">
        <v>138</v>
      </c>
      <c r="V64" s="92"/>
      <c r="W64" s="92"/>
      <c r="X64" s="92"/>
      <c r="Y64" s="92"/>
      <c r="Z64" s="92"/>
      <c r="AA64" s="92"/>
      <c r="AB64" s="92"/>
      <c r="AC64" s="92"/>
    </row>
    <row r="65" spans="1:29" s="93" customFormat="1" ht="27.6" x14ac:dyDescent="0.25">
      <c r="A65" s="232"/>
      <c r="B65" s="27" t="s">
        <v>288</v>
      </c>
      <c r="C65" s="87"/>
      <c r="D65" s="20"/>
      <c r="E65" s="89"/>
      <c r="F65" s="124"/>
      <c r="G65" s="88"/>
      <c r="H65" s="89"/>
      <c r="I65" s="90"/>
      <c r="J65" s="91"/>
      <c r="K65" s="89"/>
      <c r="L65" s="87"/>
      <c r="M65" s="162"/>
      <c r="N65" s="163"/>
      <c r="O65" s="164"/>
      <c r="P65" s="135" t="s">
        <v>290</v>
      </c>
      <c r="Q65" s="89"/>
      <c r="R65" s="185">
        <f>25000000/500</f>
        <v>50000</v>
      </c>
      <c r="S65" s="189"/>
      <c r="T65" s="87"/>
      <c r="U65" s="135"/>
      <c r="V65" s="92"/>
      <c r="W65" s="92"/>
      <c r="X65" s="92"/>
      <c r="Y65" s="92"/>
      <c r="Z65" s="92"/>
      <c r="AA65" s="92"/>
      <c r="AB65" s="92"/>
      <c r="AC65" s="92"/>
    </row>
    <row r="66" spans="1:29" customFormat="1" ht="82.8" x14ac:dyDescent="0.3">
      <c r="A66" s="131" t="s">
        <v>139</v>
      </c>
      <c r="B66" s="27" t="s">
        <v>140</v>
      </c>
      <c r="C66" s="42"/>
      <c r="D66" s="162"/>
      <c r="E66" s="163"/>
      <c r="F66" s="164"/>
      <c r="G66" s="162"/>
      <c r="H66" s="163"/>
      <c r="I66" s="164"/>
      <c r="J66" s="162"/>
      <c r="K66" s="163"/>
      <c r="L66" s="164"/>
      <c r="M66" s="162"/>
      <c r="N66" s="163"/>
      <c r="O66" s="164"/>
      <c r="P66" s="133" t="s">
        <v>141</v>
      </c>
      <c r="Q66" s="1"/>
      <c r="R66" s="107">
        <v>10000</v>
      </c>
      <c r="S66" s="189"/>
      <c r="T66" s="94"/>
      <c r="U66" s="27" t="s">
        <v>38</v>
      </c>
      <c r="V66" s="53"/>
      <c r="W66" s="53"/>
      <c r="X66" s="53"/>
      <c r="Y66" s="53"/>
      <c r="Z66" s="53"/>
      <c r="AA66" s="53"/>
      <c r="AB66" s="53"/>
      <c r="AC66" s="53"/>
    </row>
    <row r="67" spans="1:29" customFormat="1" ht="14.4" x14ac:dyDescent="0.3">
      <c r="A67" s="101" t="s">
        <v>142</v>
      </c>
      <c r="B67" s="33"/>
      <c r="C67" s="33"/>
      <c r="D67" s="33"/>
      <c r="E67" s="33"/>
      <c r="F67" s="33"/>
      <c r="G67" s="33"/>
      <c r="H67" s="33"/>
      <c r="I67" s="33"/>
      <c r="J67" s="33"/>
      <c r="K67" s="33"/>
      <c r="L67" s="33"/>
      <c r="M67" s="33"/>
      <c r="N67" s="33"/>
      <c r="O67" s="33"/>
      <c r="P67" s="212"/>
      <c r="Q67" s="33"/>
      <c r="R67" s="108">
        <f>+SUM(R68:R70)</f>
        <v>141500</v>
      </c>
      <c r="S67" s="108"/>
      <c r="T67" s="108"/>
      <c r="U67" s="34"/>
      <c r="V67" s="53"/>
      <c r="W67" s="53"/>
      <c r="X67" s="53"/>
      <c r="Y67" s="53"/>
      <c r="Z67" s="53"/>
      <c r="AA67" s="53"/>
      <c r="AB67" s="53"/>
      <c r="AC67" s="53"/>
    </row>
    <row r="68" spans="1:29" customFormat="1" ht="27.6" x14ac:dyDescent="0.3">
      <c r="A68" s="235" t="s">
        <v>143</v>
      </c>
      <c r="B68" s="27" t="s">
        <v>144</v>
      </c>
      <c r="C68" s="42"/>
      <c r="D68" s="125"/>
      <c r="E68" s="1"/>
      <c r="F68" s="126"/>
      <c r="G68" s="162"/>
      <c r="H68" s="1"/>
      <c r="I68" s="126"/>
      <c r="J68" s="125"/>
      <c r="K68" s="1"/>
      <c r="L68" s="126"/>
      <c r="M68" s="125"/>
      <c r="N68" s="1"/>
      <c r="O68" s="126"/>
      <c r="P68" s="133" t="s">
        <v>145</v>
      </c>
      <c r="Q68" s="1"/>
      <c r="R68" s="149">
        <v>500</v>
      </c>
      <c r="S68" s="189"/>
      <c r="T68" s="94"/>
      <c r="U68" s="235" t="s">
        <v>38</v>
      </c>
      <c r="V68" s="53"/>
      <c r="W68" s="53"/>
      <c r="X68" s="53"/>
      <c r="Y68" s="53"/>
      <c r="Z68" s="53"/>
      <c r="AA68" s="53"/>
      <c r="AB68" s="53"/>
      <c r="AC68" s="53"/>
    </row>
    <row r="69" spans="1:29" customFormat="1" ht="41.4" x14ac:dyDescent="0.3">
      <c r="A69" s="232"/>
      <c r="B69" s="27" t="s">
        <v>146</v>
      </c>
      <c r="C69" s="42"/>
      <c r="D69" s="125"/>
      <c r="E69" s="1"/>
      <c r="F69" s="126"/>
      <c r="G69" s="125"/>
      <c r="H69" s="163"/>
      <c r="I69" s="164"/>
      <c r="J69" s="125"/>
      <c r="K69" s="1"/>
      <c r="L69" s="126"/>
      <c r="M69" s="125"/>
      <c r="N69" s="1"/>
      <c r="O69" s="126"/>
      <c r="P69" s="133" t="s">
        <v>147</v>
      </c>
      <c r="Q69" s="1"/>
      <c r="R69" s="149">
        <v>9000</v>
      </c>
      <c r="S69" s="189"/>
      <c r="T69" s="94"/>
      <c r="U69" s="232"/>
      <c r="V69" s="53"/>
      <c r="W69" s="53"/>
      <c r="X69" s="53"/>
      <c r="Y69" s="53"/>
      <c r="Z69" s="53"/>
      <c r="AA69" s="53"/>
      <c r="AB69" s="53"/>
      <c r="AC69" s="53"/>
    </row>
    <row r="70" spans="1:29" s="49" customFormat="1" ht="41.4" x14ac:dyDescent="0.3">
      <c r="A70" s="131" t="s">
        <v>148</v>
      </c>
      <c r="B70" s="27" t="s">
        <v>295</v>
      </c>
      <c r="C70" s="85"/>
      <c r="D70" s="156"/>
      <c r="E70" s="157"/>
      <c r="F70" s="158"/>
      <c r="G70" s="156"/>
      <c r="H70" s="157"/>
      <c r="I70" s="158"/>
      <c r="J70" s="156"/>
      <c r="K70" s="157"/>
      <c r="L70" s="158"/>
      <c r="M70" s="156"/>
      <c r="N70" s="157"/>
      <c r="O70" s="158"/>
      <c r="P70" s="133" t="s">
        <v>149</v>
      </c>
      <c r="Q70" s="27"/>
      <c r="R70" s="149">
        <v>132000</v>
      </c>
      <c r="S70" s="189"/>
      <c r="T70" s="95"/>
      <c r="U70" s="27" t="s">
        <v>38</v>
      </c>
      <c r="V70" s="48"/>
      <c r="W70" s="48"/>
      <c r="X70" s="48"/>
      <c r="Y70" s="48"/>
      <c r="Z70" s="48"/>
      <c r="AA70" s="48"/>
      <c r="AB70" s="48"/>
      <c r="AC70" s="48"/>
    </row>
    <row r="71" spans="1:29" customFormat="1" ht="14.4" x14ac:dyDescent="0.3">
      <c r="A71" s="239" t="s">
        <v>150</v>
      </c>
      <c r="B71" s="240"/>
      <c r="C71" s="58"/>
      <c r="D71" s="58"/>
      <c r="E71" s="58"/>
      <c r="F71" s="58"/>
      <c r="G71" s="58"/>
      <c r="H71" s="58"/>
      <c r="I71" s="58"/>
      <c r="J71" s="58"/>
      <c r="K71" s="58"/>
      <c r="L71" s="58"/>
      <c r="M71" s="58"/>
      <c r="N71" s="58"/>
      <c r="O71" s="58"/>
      <c r="P71" s="147"/>
      <c r="Q71" s="58"/>
      <c r="R71" s="109">
        <f>+SUM(R72:R73)</f>
        <v>10000</v>
      </c>
      <c r="S71" s="109">
        <f>+SUM(S72:S73)</f>
        <v>15000</v>
      </c>
      <c r="T71" s="109"/>
      <c r="U71" s="59"/>
      <c r="V71" s="53"/>
      <c r="W71" s="53"/>
      <c r="X71" s="53"/>
      <c r="Y71" s="53"/>
      <c r="Z71" s="53"/>
      <c r="AA71" s="53"/>
      <c r="AB71" s="53"/>
      <c r="AC71" s="53"/>
    </row>
    <row r="72" spans="1:29" customFormat="1" ht="27.6" x14ac:dyDescent="0.3">
      <c r="A72" s="235" t="s">
        <v>151</v>
      </c>
      <c r="B72" s="29" t="s">
        <v>152</v>
      </c>
      <c r="C72" s="42"/>
      <c r="D72" s="162"/>
      <c r="E72" s="163"/>
      <c r="F72" s="164"/>
      <c r="G72" s="162"/>
      <c r="H72" s="163"/>
      <c r="I72" s="164"/>
      <c r="J72" s="162"/>
      <c r="K72" s="163"/>
      <c r="L72" s="164"/>
      <c r="M72" s="162"/>
      <c r="N72" s="163"/>
      <c r="O72" s="164"/>
      <c r="P72" s="133" t="s">
        <v>153</v>
      </c>
      <c r="Q72" s="1"/>
      <c r="R72" s="129">
        <v>0</v>
      </c>
      <c r="S72" s="189"/>
      <c r="T72" s="52"/>
      <c r="U72" s="242" t="s">
        <v>77</v>
      </c>
      <c r="V72" s="53"/>
      <c r="W72" s="53"/>
      <c r="X72" s="53"/>
      <c r="Y72" s="53"/>
      <c r="Z72" s="53"/>
      <c r="AA72" s="53"/>
      <c r="AB72" s="53"/>
      <c r="AC72" s="53"/>
    </row>
    <row r="73" spans="1:29" customFormat="1" ht="14.4" x14ac:dyDescent="0.3">
      <c r="A73" s="232"/>
      <c r="B73" s="29" t="s">
        <v>272</v>
      </c>
      <c r="C73" s="42"/>
      <c r="D73" s="162"/>
      <c r="E73" s="163"/>
      <c r="F73" s="164"/>
      <c r="G73" s="162"/>
      <c r="H73" s="163"/>
      <c r="I73" s="164"/>
      <c r="J73" s="162"/>
      <c r="K73" s="163"/>
      <c r="L73" s="164"/>
      <c r="M73" s="162"/>
      <c r="N73" s="163"/>
      <c r="O73" s="164"/>
      <c r="P73" s="29" t="s">
        <v>273</v>
      </c>
      <c r="Q73" s="29"/>
      <c r="R73" s="227">
        <v>10000</v>
      </c>
      <c r="S73" s="189">
        <v>15000</v>
      </c>
      <c r="T73" s="149"/>
      <c r="U73" s="243"/>
      <c r="V73" s="53"/>
      <c r="W73" s="53"/>
      <c r="X73" s="53"/>
      <c r="Y73" s="53"/>
      <c r="Z73" s="53"/>
      <c r="AA73" s="53"/>
      <c r="AB73" s="53"/>
      <c r="AC73" s="53"/>
    </row>
    <row r="74" spans="1:29" customFormat="1" ht="14.4" x14ac:dyDescent="0.3">
      <c r="A74" s="99" t="s">
        <v>154</v>
      </c>
      <c r="B74" s="9"/>
      <c r="C74" s="9"/>
      <c r="D74" s="10"/>
      <c r="E74" s="10"/>
      <c r="F74" s="10"/>
      <c r="G74" s="10"/>
      <c r="H74" s="10"/>
      <c r="I74" s="10"/>
      <c r="J74" s="10"/>
      <c r="K74" s="10"/>
      <c r="L74" s="10"/>
      <c r="M74" s="10"/>
      <c r="N74" s="10"/>
      <c r="O74" s="10"/>
      <c r="P74" s="148"/>
      <c r="Q74" s="9"/>
      <c r="R74" s="110">
        <f>+R75+R87+R97</f>
        <v>319500</v>
      </c>
      <c r="S74" s="110"/>
      <c r="T74" s="60"/>
      <c r="U74" s="31"/>
      <c r="V74" s="53"/>
      <c r="W74" s="53"/>
      <c r="X74" s="53"/>
      <c r="Y74" s="53"/>
      <c r="Z74" s="53"/>
      <c r="AA74" s="53"/>
      <c r="AB74" s="53"/>
      <c r="AC74" s="53"/>
    </row>
    <row r="75" spans="1:29" customFormat="1" ht="14.4" x14ac:dyDescent="0.3">
      <c r="A75" s="101" t="s">
        <v>155</v>
      </c>
      <c r="B75" s="33"/>
      <c r="C75" s="33"/>
      <c r="D75" s="34"/>
      <c r="E75" s="34"/>
      <c r="F75" s="34"/>
      <c r="G75" s="34"/>
      <c r="H75" s="34"/>
      <c r="I75" s="34"/>
      <c r="J75" s="34"/>
      <c r="K75" s="34"/>
      <c r="L75" s="34"/>
      <c r="M75" s="34"/>
      <c r="N75" s="34"/>
      <c r="O75" s="34"/>
      <c r="P75" s="212"/>
      <c r="Q75" s="33"/>
      <c r="R75" s="108">
        <f>+SUM(R76:R86)</f>
        <v>75500</v>
      </c>
      <c r="S75" s="108"/>
      <c r="T75" s="108"/>
      <c r="U75" s="35"/>
      <c r="V75" s="53"/>
      <c r="W75" s="53"/>
      <c r="X75" s="53"/>
      <c r="Y75" s="53"/>
      <c r="Z75" s="53"/>
      <c r="AA75" s="53"/>
      <c r="AB75" s="53"/>
      <c r="AC75" s="53"/>
    </row>
    <row r="76" spans="1:29" customFormat="1" ht="14.4" x14ac:dyDescent="0.3">
      <c r="A76" s="235" t="s">
        <v>156</v>
      </c>
      <c r="B76" s="61" t="s">
        <v>157</v>
      </c>
      <c r="C76" s="42"/>
      <c r="D76" s="162"/>
      <c r="E76" s="1"/>
      <c r="F76" s="126"/>
      <c r="G76" s="125"/>
      <c r="H76" s="1"/>
      <c r="I76" s="126"/>
      <c r="J76" s="125"/>
      <c r="K76" s="1"/>
      <c r="L76" s="126"/>
      <c r="M76" s="125"/>
      <c r="N76" s="1"/>
      <c r="O76" s="126"/>
      <c r="P76" s="228" t="s">
        <v>158</v>
      </c>
      <c r="Q76" s="1"/>
      <c r="R76" s="107">
        <v>0</v>
      </c>
      <c r="S76" s="189"/>
      <c r="T76" s="52"/>
      <c r="U76" s="235" t="s">
        <v>38</v>
      </c>
      <c r="V76" s="53"/>
      <c r="W76" s="53"/>
      <c r="X76" s="53"/>
      <c r="Y76" s="53"/>
      <c r="Z76" s="53"/>
      <c r="AA76" s="53"/>
      <c r="AB76" s="53"/>
      <c r="AC76" s="53"/>
    </row>
    <row r="77" spans="1:29" customFormat="1" ht="27.6" x14ac:dyDescent="0.3">
      <c r="A77" s="231"/>
      <c r="B77" s="61" t="s">
        <v>159</v>
      </c>
      <c r="C77" s="42"/>
      <c r="D77" s="125"/>
      <c r="E77" s="1"/>
      <c r="F77" s="126"/>
      <c r="G77" s="125"/>
      <c r="H77" s="1"/>
      <c r="I77" s="126"/>
      <c r="J77" s="162"/>
      <c r="K77" s="163"/>
      <c r="L77" s="164"/>
      <c r="M77" s="162"/>
      <c r="N77" s="163"/>
      <c r="O77" s="164"/>
      <c r="P77" s="229"/>
      <c r="Q77" s="1"/>
      <c r="R77" s="107">
        <v>0</v>
      </c>
      <c r="S77" s="189"/>
      <c r="T77" s="52"/>
      <c r="U77" s="231"/>
      <c r="V77" s="53"/>
      <c r="W77" s="53"/>
      <c r="X77" s="53"/>
      <c r="Y77" s="53"/>
      <c r="Z77" s="53"/>
      <c r="AA77" s="53"/>
      <c r="AB77" s="53"/>
      <c r="AC77" s="53"/>
    </row>
    <row r="78" spans="1:29" customFormat="1" ht="27.6" x14ac:dyDescent="0.3">
      <c r="A78" s="231"/>
      <c r="B78" s="27" t="s">
        <v>160</v>
      </c>
      <c r="C78" s="42"/>
      <c r="D78" s="125"/>
      <c r="E78" s="1"/>
      <c r="F78" s="126"/>
      <c r="G78" s="125"/>
      <c r="H78" s="1"/>
      <c r="I78" s="126"/>
      <c r="J78" s="162"/>
      <c r="K78" s="163"/>
      <c r="L78" s="164"/>
      <c r="M78" s="125"/>
      <c r="N78" s="1"/>
      <c r="O78" s="126"/>
      <c r="P78" s="229"/>
      <c r="Q78" s="1"/>
      <c r="R78" s="107">
        <v>37500</v>
      </c>
      <c r="S78" s="189"/>
      <c r="T78" s="52"/>
      <c r="U78" s="231"/>
      <c r="V78" s="53"/>
      <c r="W78" s="53"/>
      <c r="X78" s="53"/>
      <c r="Y78" s="53"/>
      <c r="Z78" s="53"/>
      <c r="AA78" s="53"/>
      <c r="AB78" s="53"/>
      <c r="AC78" s="53"/>
    </row>
    <row r="79" spans="1:29" customFormat="1" ht="14.4" x14ac:dyDescent="0.3">
      <c r="A79" s="235" t="s">
        <v>161</v>
      </c>
      <c r="B79" s="61" t="s">
        <v>162</v>
      </c>
      <c r="C79" s="42"/>
      <c r="D79" s="162"/>
      <c r="E79" s="1"/>
      <c r="F79" s="126"/>
      <c r="G79" s="125"/>
      <c r="H79" s="1"/>
      <c r="I79" s="126"/>
      <c r="J79" s="125"/>
      <c r="K79" s="1"/>
      <c r="L79" s="126"/>
      <c r="M79" s="125"/>
      <c r="N79" s="1"/>
      <c r="O79" s="126"/>
      <c r="P79" s="228" t="s">
        <v>163</v>
      </c>
      <c r="Q79" s="1"/>
      <c r="R79" s="107"/>
      <c r="S79" s="189"/>
      <c r="T79" s="52"/>
      <c r="U79" s="233" t="s">
        <v>38</v>
      </c>
      <c r="V79" s="53"/>
      <c r="W79" s="53"/>
      <c r="X79" s="53"/>
      <c r="Y79" s="53"/>
      <c r="Z79" s="53"/>
      <c r="AA79" s="53"/>
      <c r="AB79" s="53"/>
      <c r="AC79" s="53"/>
    </row>
    <row r="80" spans="1:29" customFormat="1" ht="27.6" x14ac:dyDescent="0.3">
      <c r="A80" s="231"/>
      <c r="B80" s="61" t="s">
        <v>164</v>
      </c>
      <c r="C80" s="42"/>
      <c r="D80" s="162"/>
      <c r="E80" s="163"/>
      <c r="F80" s="164"/>
      <c r="G80" s="162"/>
      <c r="H80" s="163"/>
      <c r="I80" s="164"/>
      <c r="J80" s="125"/>
      <c r="K80" s="1"/>
      <c r="L80" s="126"/>
      <c r="M80" s="125"/>
      <c r="N80" s="1"/>
      <c r="O80" s="126"/>
      <c r="P80" s="229"/>
      <c r="Q80" s="1"/>
      <c r="R80" s="107"/>
      <c r="S80" s="189"/>
      <c r="T80" s="52"/>
      <c r="U80" s="241"/>
      <c r="V80" s="53"/>
      <c r="W80" s="53"/>
      <c r="X80" s="53"/>
      <c r="Y80" s="53"/>
      <c r="Z80" s="53"/>
      <c r="AA80" s="53"/>
      <c r="AB80" s="53"/>
      <c r="AC80" s="53"/>
    </row>
    <row r="81" spans="1:29" customFormat="1" ht="27.6" x14ac:dyDescent="0.3">
      <c r="A81" s="232"/>
      <c r="B81" s="27" t="s">
        <v>165</v>
      </c>
      <c r="C81" s="42"/>
      <c r="D81" s="125"/>
      <c r="E81" s="1"/>
      <c r="F81" s="126"/>
      <c r="G81" s="125"/>
      <c r="H81" s="163"/>
      <c r="I81" s="164"/>
      <c r="J81" s="125"/>
      <c r="K81" s="1"/>
      <c r="L81" s="126"/>
      <c r="M81" s="125"/>
      <c r="N81" s="1"/>
      <c r="O81" s="126"/>
      <c r="P81" s="229"/>
      <c r="Q81" s="1"/>
      <c r="R81" s="107">
        <v>18000</v>
      </c>
      <c r="S81" s="189"/>
      <c r="T81" s="186"/>
      <c r="U81" s="234"/>
      <c r="V81" s="53"/>
      <c r="W81" s="53"/>
      <c r="X81" s="53"/>
      <c r="Y81" s="53"/>
      <c r="Z81" s="53"/>
      <c r="AA81" s="53"/>
      <c r="AB81" s="53"/>
      <c r="AC81" s="53"/>
    </row>
    <row r="82" spans="1:29" customFormat="1" ht="14.4" x14ac:dyDescent="0.3">
      <c r="A82" s="235" t="s">
        <v>166</v>
      </c>
      <c r="B82" s="61" t="s">
        <v>167</v>
      </c>
      <c r="C82" s="42"/>
      <c r="D82" s="162"/>
      <c r="E82" s="1"/>
      <c r="F82" s="57"/>
      <c r="G82" s="55"/>
      <c r="H82" s="56"/>
      <c r="I82" s="57"/>
      <c r="J82" s="55"/>
      <c r="K82" s="56"/>
      <c r="L82" s="57"/>
      <c r="M82" s="125"/>
      <c r="N82" s="1"/>
      <c r="O82" s="126"/>
      <c r="P82" s="228" t="s">
        <v>168</v>
      </c>
      <c r="Q82" s="1"/>
      <c r="R82" s="107">
        <v>0</v>
      </c>
      <c r="S82" s="189"/>
      <c r="T82" s="52"/>
      <c r="U82" s="233" t="s">
        <v>38</v>
      </c>
      <c r="V82" s="53"/>
      <c r="W82" s="53"/>
      <c r="X82" s="53"/>
      <c r="Y82" s="53"/>
      <c r="Z82" s="53"/>
      <c r="AA82" s="53"/>
      <c r="AB82" s="53"/>
      <c r="AC82" s="53"/>
    </row>
    <row r="83" spans="1:29" customFormat="1" ht="14.4" x14ac:dyDescent="0.3">
      <c r="A83" s="231"/>
      <c r="B83" s="61" t="s">
        <v>169</v>
      </c>
      <c r="C83" s="42"/>
      <c r="D83" s="162"/>
      <c r="E83" s="1"/>
      <c r="F83" s="57"/>
      <c r="G83" s="55"/>
      <c r="H83" s="56"/>
      <c r="I83" s="57"/>
      <c r="J83" s="55"/>
      <c r="K83" s="56"/>
      <c r="L83" s="57"/>
      <c r="M83" s="125"/>
      <c r="N83" s="1"/>
      <c r="O83" s="126"/>
      <c r="P83" s="229"/>
      <c r="Q83" s="1"/>
      <c r="R83" s="107">
        <v>0</v>
      </c>
      <c r="S83" s="189"/>
      <c r="T83" s="52"/>
      <c r="U83" s="241"/>
      <c r="V83" s="53"/>
      <c r="W83" s="53"/>
      <c r="X83" s="53"/>
      <c r="Y83" s="53"/>
      <c r="Z83" s="53"/>
      <c r="AA83" s="53"/>
      <c r="AB83" s="53"/>
      <c r="AC83" s="53"/>
    </row>
    <row r="84" spans="1:29" customFormat="1" ht="14.4" x14ac:dyDescent="0.3">
      <c r="A84" s="231"/>
      <c r="B84" s="61" t="s">
        <v>170</v>
      </c>
      <c r="C84" s="42"/>
      <c r="D84" s="162"/>
      <c r="E84" s="1"/>
      <c r="F84" s="57"/>
      <c r="G84" s="55"/>
      <c r="H84" s="56"/>
      <c r="I84" s="57"/>
      <c r="J84" s="55"/>
      <c r="K84" s="56"/>
      <c r="L84" s="57"/>
      <c r="M84" s="125"/>
      <c r="N84" s="1"/>
      <c r="O84" s="126"/>
      <c r="P84" s="229"/>
      <c r="Q84" s="1"/>
      <c r="R84" s="107">
        <v>0</v>
      </c>
      <c r="S84" s="189"/>
      <c r="T84" s="52"/>
      <c r="U84" s="241"/>
      <c r="V84" s="53"/>
      <c r="W84" s="53"/>
      <c r="X84" s="53"/>
      <c r="Y84" s="53"/>
      <c r="Z84" s="53"/>
      <c r="AA84" s="53"/>
      <c r="AB84" s="53"/>
      <c r="AC84" s="53"/>
    </row>
    <row r="85" spans="1:29" customFormat="1" ht="14.4" x14ac:dyDescent="0.3">
      <c r="A85" s="231"/>
      <c r="B85" s="61" t="s">
        <v>171</v>
      </c>
      <c r="C85" s="42"/>
      <c r="D85" s="125"/>
      <c r="E85" s="163"/>
      <c r="F85" s="57"/>
      <c r="G85" s="55"/>
      <c r="H85" s="56"/>
      <c r="I85" s="57"/>
      <c r="J85" s="55"/>
      <c r="K85" s="56"/>
      <c r="L85" s="57"/>
      <c r="M85" s="125"/>
      <c r="N85" s="1"/>
      <c r="O85" s="126"/>
      <c r="P85" s="229"/>
      <c r="Q85" s="1"/>
      <c r="R85" s="107">
        <v>0</v>
      </c>
      <c r="S85" s="189"/>
      <c r="T85" s="52"/>
      <c r="U85" s="241"/>
      <c r="V85" s="53"/>
      <c r="W85" s="53"/>
      <c r="X85" s="53"/>
      <c r="Y85" s="53"/>
      <c r="Z85" s="53"/>
      <c r="AA85" s="53"/>
      <c r="AB85" s="53"/>
      <c r="AC85" s="53"/>
    </row>
    <row r="86" spans="1:29" customFormat="1" ht="41.4" x14ac:dyDescent="0.3">
      <c r="A86" s="232"/>
      <c r="B86" s="61" t="s">
        <v>172</v>
      </c>
      <c r="C86" s="42"/>
      <c r="D86" s="55"/>
      <c r="E86" s="163"/>
      <c r="F86" s="164"/>
      <c r="G86" s="162"/>
      <c r="H86" s="56"/>
      <c r="I86" s="57"/>
      <c r="J86" s="55"/>
      <c r="K86" s="56"/>
      <c r="L86" s="57"/>
      <c r="M86" s="125"/>
      <c r="N86" s="1"/>
      <c r="O86" s="126"/>
      <c r="P86" s="230"/>
      <c r="Q86" s="1"/>
      <c r="R86" s="107">
        <v>20000</v>
      </c>
      <c r="S86" s="189"/>
      <c r="T86" s="52"/>
      <c r="U86" s="234"/>
      <c r="V86" s="53"/>
      <c r="W86" s="53"/>
      <c r="X86" s="53"/>
      <c r="Y86" s="53"/>
      <c r="Z86" s="53"/>
      <c r="AA86" s="53"/>
      <c r="AB86" s="53"/>
      <c r="AC86" s="53"/>
    </row>
    <row r="87" spans="1:29" customFormat="1" ht="14.4" x14ac:dyDescent="0.3">
      <c r="A87" s="101" t="s">
        <v>173</v>
      </c>
      <c r="B87" s="33"/>
      <c r="C87" s="33"/>
      <c r="D87" s="34"/>
      <c r="E87" s="34"/>
      <c r="F87" s="34"/>
      <c r="G87" s="34"/>
      <c r="H87" s="34"/>
      <c r="I87" s="34"/>
      <c r="J87" s="34"/>
      <c r="K87" s="34"/>
      <c r="L87" s="34"/>
      <c r="M87" s="34"/>
      <c r="N87" s="34"/>
      <c r="O87" s="34"/>
      <c r="P87" s="212"/>
      <c r="Q87" s="33"/>
      <c r="R87" s="108">
        <f>+SUM(R88:R96)</f>
        <v>175000</v>
      </c>
      <c r="S87" s="108"/>
      <c r="T87" s="108"/>
      <c r="U87" s="35"/>
      <c r="V87" s="53"/>
      <c r="W87" s="53"/>
      <c r="X87" s="53"/>
      <c r="Y87" s="53"/>
      <c r="Z87" s="53"/>
      <c r="AA87" s="53"/>
      <c r="AB87" s="53"/>
      <c r="AC87" s="53"/>
    </row>
    <row r="88" spans="1:29" customFormat="1" ht="27.6" x14ac:dyDescent="0.3">
      <c r="A88" s="235" t="s">
        <v>174</v>
      </c>
      <c r="B88" s="27" t="s">
        <v>274</v>
      </c>
      <c r="C88" s="42"/>
      <c r="D88" s="55"/>
      <c r="E88" s="56"/>
      <c r="F88" s="126"/>
      <c r="G88" s="125"/>
      <c r="H88" s="1"/>
      <c r="I88" s="126"/>
      <c r="J88" s="162"/>
      <c r="K88" s="163"/>
      <c r="L88" s="164"/>
      <c r="M88" s="162"/>
      <c r="N88" s="163"/>
      <c r="O88" s="164"/>
      <c r="P88" s="133" t="s">
        <v>175</v>
      </c>
      <c r="Q88" s="1"/>
      <c r="R88" s="149">
        <v>100000</v>
      </c>
      <c r="S88" s="189"/>
      <c r="T88" s="186"/>
      <c r="U88" s="235" t="s">
        <v>38</v>
      </c>
      <c r="V88" s="53"/>
      <c r="W88" s="53"/>
      <c r="X88" s="53"/>
      <c r="Y88" s="53"/>
      <c r="Z88" s="53"/>
      <c r="AA88" s="53"/>
      <c r="AB88" s="53"/>
      <c r="AC88" s="53"/>
    </row>
    <row r="89" spans="1:29" customFormat="1" ht="27.6" x14ac:dyDescent="0.3">
      <c r="A89" s="231"/>
      <c r="B89" s="27" t="s">
        <v>176</v>
      </c>
      <c r="C89" s="42"/>
      <c r="D89" s="55"/>
      <c r="E89" s="56"/>
      <c r="F89" s="126"/>
      <c r="G89" s="125"/>
      <c r="H89" s="1"/>
      <c r="I89" s="126"/>
      <c r="J89" s="162"/>
      <c r="K89" s="163"/>
      <c r="L89" s="164"/>
      <c r="M89" s="162"/>
      <c r="N89" s="163"/>
      <c r="O89" s="164"/>
      <c r="P89" s="132" t="s">
        <v>177</v>
      </c>
      <c r="Q89" s="1"/>
      <c r="R89" s="149">
        <v>25000</v>
      </c>
      <c r="S89" s="189"/>
      <c r="T89" s="52"/>
      <c r="U89" s="231"/>
      <c r="V89" s="53"/>
      <c r="W89" s="53"/>
      <c r="X89" s="53"/>
      <c r="Y89" s="53"/>
      <c r="Z89" s="53"/>
      <c r="AA89" s="53"/>
      <c r="AB89" s="53"/>
      <c r="AC89" s="53"/>
    </row>
    <row r="90" spans="1:29" customFormat="1" ht="27.6" x14ac:dyDescent="0.3">
      <c r="A90" s="232"/>
      <c r="B90" s="27" t="s">
        <v>178</v>
      </c>
      <c r="C90" s="42"/>
      <c r="D90" s="55"/>
      <c r="E90" s="56"/>
      <c r="F90" s="126"/>
      <c r="G90" s="125"/>
      <c r="H90" s="1"/>
      <c r="I90" s="126"/>
      <c r="J90" s="125"/>
      <c r="K90" s="163"/>
      <c r="L90" s="164"/>
      <c r="M90" s="162"/>
      <c r="N90" s="163"/>
      <c r="O90" s="164"/>
      <c r="P90" s="132" t="s">
        <v>179</v>
      </c>
      <c r="Q90" s="1"/>
      <c r="R90" s="149">
        <v>10000</v>
      </c>
      <c r="S90" s="189"/>
      <c r="T90" s="52"/>
      <c r="U90" s="232"/>
      <c r="V90" s="53"/>
      <c r="W90" s="53"/>
      <c r="X90" s="53"/>
      <c r="Y90" s="53"/>
      <c r="Z90" s="53"/>
      <c r="AA90" s="53"/>
      <c r="AB90" s="53"/>
      <c r="AC90" s="53"/>
    </row>
    <row r="91" spans="1:29" customFormat="1" ht="27.6" x14ac:dyDescent="0.3">
      <c r="A91" s="235" t="s">
        <v>180</v>
      </c>
      <c r="B91" s="27" t="s">
        <v>181</v>
      </c>
      <c r="C91" s="42"/>
      <c r="D91" s="162"/>
      <c r="E91" s="163"/>
      <c r="F91" s="164"/>
      <c r="G91" s="162"/>
      <c r="H91" s="163"/>
      <c r="I91" s="164"/>
      <c r="J91" s="162"/>
      <c r="K91" s="163"/>
      <c r="L91" s="164"/>
      <c r="M91" s="162"/>
      <c r="N91" s="163"/>
      <c r="O91" s="164"/>
      <c r="P91" s="133" t="s">
        <v>182</v>
      </c>
      <c r="Q91" s="1"/>
      <c r="R91" s="149">
        <v>16000</v>
      </c>
      <c r="S91" s="189"/>
      <c r="T91" s="52"/>
      <c r="U91" s="235" t="s">
        <v>38</v>
      </c>
      <c r="V91" s="53"/>
      <c r="W91" s="53"/>
      <c r="X91" s="53"/>
      <c r="Y91" s="53"/>
      <c r="Z91" s="53"/>
      <c r="AA91" s="53"/>
      <c r="AB91" s="53"/>
      <c r="AC91" s="53"/>
    </row>
    <row r="92" spans="1:29" customFormat="1" ht="27.6" x14ac:dyDescent="0.3">
      <c r="A92" s="231"/>
      <c r="B92" s="61" t="s">
        <v>183</v>
      </c>
      <c r="C92" s="42"/>
      <c r="D92" s="162"/>
      <c r="E92" s="163"/>
      <c r="F92" s="164"/>
      <c r="G92" s="162"/>
      <c r="H92" s="163"/>
      <c r="I92" s="164"/>
      <c r="J92" s="162"/>
      <c r="K92" s="163"/>
      <c r="L92" s="164"/>
      <c r="M92" s="162"/>
      <c r="N92" s="163"/>
      <c r="O92" s="164"/>
      <c r="P92" s="132" t="s">
        <v>184</v>
      </c>
      <c r="Q92" s="1"/>
      <c r="R92" s="107">
        <v>0</v>
      </c>
      <c r="S92" s="189"/>
      <c r="T92" s="52"/>
      <c r="U92" s="231"/>
      <c r="V92" s="53"/>
      <c r="W92" s="53"/>
      <c r="X92" s="53"/>
      <c r="Y92" s="53"/>
      <c r="Z92" s="53"/>
      <c r="AA92" s="53"/>
      <c r="AB92" s="53"/>
      <c r="AC92" s="53"/>
    </row>
    <row r="93" spans="1:29" customFormat="1" ht="27.6" x14ac:dyDescent="0.3">
      <c r="A93" s="231"/>
      <c r="B93" s="61" t="s">
        <v>185</v>
      </c>
      <c r="C93" s="42"/>
      <c r="D93" s="162"/>
      <c r="E93" s="163"/>
      <c r="F93" s="164"/>
      <c r="G93" s="162"/>
      <c r="H93" s="163"/>
      <c r="I93" s="164"/>
      <c r="J93" s="162"/>
      <c r="K93" s="163"/>
      <c r="L93" s="164"/>
      <c r="M93" s="162"/>
      <c r="N93" s="163"/>
      <c r="O93" s="164"/>
      <c r="P93" s="132" t="s">
        <v>186</v>
      </c>
      <c r="Q93" s="1"/>
      <c r="R93" s="129">
        <v>0</v>
      </c>
      <c r="S93" s="189" t="s">
        <v>3</v>
      </c>
      <c r="T93" s="52"/>
      <c r="U93" s="231"/>
      <c r="V93" s="53"/>
      <c r="W93" s="53"/>
      <c r="X93" s="53"/>
      <c r="Y93" s="53"/>
      <c r="Z93" s="53"/>
      <c r="AA93" s="53"/>
      <c r="AB93" s="53"/>
      <c r="AC93" s="53"/>
    </row>
    <row r="94" spans="1:29" customFormat="1" ht="14.4" x14ac:dyDescent="0.3">
      <c r="A94" s="232"/>
      <c r="B94" s="61" t="s">
        <v>187</v>
      </c>
      <c r="C94" s="42"/>
      <c r="D94" s="162"/>
      <c r="E94" s="163"/>
      <c r="F94" s="164"/>
      <c r="G94" s="162"/>
      <c r="H94" s="163"/>
      <c r="I94" s="164"/>
      <c r="J94" s="162"/>
      <c r="K94" s="163"/>
      <c r="L94" s="164"/>
      <c r="M94" s="162"/>
      <c r="N94" s="163"/>
      <c r="O94" s="164"/>
      <c r="P94" s="132" t="s">
        <v>188</v>
      </c>
      <c r="Q94" s="1"/>
      <c r="R94" s="107">
        <v>0</v>
      </c>
      <c r="S94" s="189"/>
      <c r="T94" s="52"/>
      <c r="U94" s="232"/>
      <c r="V94" s="53"/>
      <c r="W94" s="53"/>
      <c r="X94" s="53"/>
      <c r="Y94" s="53"/>
      <c r="Z94" s="53"/>
      <c r="AA94" s="53"/>
      <c r="AB94" s="53"/>
      <c r="AC94" s="53"/>
    </row>
    <row r="95" spans="1:29" customFormat="1" ht="27.6" x14ac:dyDescent="0.3">
      <c r="A95" s="235" t="s">
        <v>189</v>
      </c>
      <c r="B95" s="61" t="s">
        <v>275</v>
      </c>
      <c r="C95" s="42"/>
      <c r="D95" s="162"/>
      <c r="E95" s="163"/>
      <c r="F95" s="164"/>
      <c r="G95" s="162"/>
      <c r="H95" s="163"/>
      <c r="I95" s="164"/>
      <c r="J95" s="162"/>
      <c r="K95" s="163"/>
      <c r="L95" s="164"/>
      <c r="M95" s="162"/>
      <c r="N95" s="163"/>
      <c r="O95" s="164"/>
      <c r="P95" s="61" t="s">
        <v>277</v>
      </c>
      <c r="Q95" s="1"/>
      <c r="R95" s="107">
        <v>4000</v>
      </c>
      <c r="S95" s="189"/>
      <c r="T95" s="52"/>
      <c r="U95" s="235" t="s">
        <v>138</v>
      </c>
      <c r="V95" s="53"/>
      <c r="W95" s="53"/>
      <c r="X95" s="53"/>
      <c r="Y95" s="53"/>
      <c r="Z95" s="53"/>
      <c r="AA95" s="53"/>
      <c r="AB95" s="53"/>
      <c r="AC95" s="53"/>
    </row>
    <row r="96" spans="1:29" customFormat="1" ht="27.6" x14ac:dyDescent="0.3">
      <c r="A96" s="232"/>
      <c r="B96" s="61" t="s">
        <v>276</v>
      </c>
      <c r="C96" s="42"/>
      <c r="D96" s="162"/>
      <c r="E96" s="163"/>
      <c r="F96" s="164"/>
      <c r="G96" s="162"/>
      <c r="H96" s="163"/>
      <c r="I96" s="164"/>
      <c r="J96" s="162"/>
      <c r="K96" s="163"/>
      <c r="L96" s="164"/>
      <c r="M96" s="162"/>
      <c r="N96" s="163"/>
      <c r="O96" s="164"/>
      <c r="P96" s="61"/>
      <c r="Q96" s="1"/>
      <c r="R96" s="107">
        <v>20000</v>
      </c>
      <c r="S96" s="189"/>
      <c r="T96" s="52"/>
      <c r="U96" s="232"/>
      <c r="V96" s="53"/>
      <c r="W96" s="53"/>
      <c r="X96" s="53"/>
      <c r="Y96" s="53"/>
      <c r="Z96" s="53"/>
      <c r="AA96" s="53"/>
      <c r="AB96" s="53"/>
      <c r="AC96" s="53"/>
    </row>
    <row r="97" spans="1:29" customFormat="1" ht="14.4" x14ac:dyDescent="0.3">
      <c r="A97" s="101" t="s">
        <v>190</v>
      </c>
      <c r="B97" s="33"/>
      <c r="C97" s="33"/>
      <c r="D97" s="34"/>
      <c r="E97" s="34"/>
      <c r="F97" s="34"/>
      <c r="G97" s="34"/>
      <c r="H97" s="34"/>
      <c r="I97" s="34"/>
      <c r="J97" s="34"/>
      <c r="K97" s="34"/>
      <c r="L97" s="34"/>
      <c r="M97" s="34"/>
      <c r="N97" s="34"/>
      <c r="O97" s="34"/>
      <c r="P97" s="212"/>
      <c r="Q97" s="33"/>
      <c r="R97" s="108">
        <f>+SUM(R98:R103)</f>
        <v>69000</v>
      </c>
      <c r="S97" s="108"/>
      <c r="T97" s="54"/>
      <c r="U97" s="35"/>
      <c r="V97" s="53"/>
      <c r="W97" s="53"/>
      <c r="X97" s="53"/>
      <c r="Y97" s="53"/>
      <c r="Z97" s="53"/>
      <c r="AA97" s="53"/>
      <c r="AB97" s="53"/>
      <c r="AC97" s="53"/>
    </row>
    <row r="98" spans="1:29" customFormat="1" ht="42" x14ac:dyDescent="0.3">
      <c r="A98" s="103" t="s">
        <v>191</v>
      </c>
      <c r="B98" s="61" t="s">
        <v>278</v>
      </c>
      <c r="C98" s="42"/>
      <c r="D98" s="162"/>
      <c r="E98" s="163"/>
      <c r="F98" s="164"/>
      <c r="G98" s="162"/>
      <c r="H98" s="163"/>
      <c r="I98" s="164"/>
      <c r="J98" s="162"/>
      <c r="K98" s="163"/>
      <c r="L98" s="164"/>
      <c r="M98" s="162"/>
      <c r="N98" s="163"/>
      <c r="O98" s="164"/>
      <c r="P98" s="133" t="s">
        <v>192</v>
      </c>
      <c r="Q98" s="1" t="s">
        <v>3</v>
      </c>
      <c r="R98" s="107">
        <v>8000</v>
      </c>
      <c r="S98" s="189"/>
      <c r="T98" s="52"/>
      <c r="U98" s="27" t="s">
        <v>38</v>
      </c>
      <c r="V98" s="53"/>
      <c r="W98" s="53"/>
      <c r="X98" s="53"/>
      <c r="Y98" s="53"/>
      <c r="Z98" s="53"/>
      <c r="AA98" s="53"/>
      <c r="AB98" s="53"/>
      <c r="AC98" s="53"/>
    </row>
    <row r="99" spans="1:29" customFormat="1" ht="14.4" x14ac:dyDescent="0.3">
      <c r="A99" s="235" t="s">
        <v>302</v>
      </c>
      <c r="B99" s="27" t="s">
        <v>193</v>
      </c>
      <c r="C99" s="42"/>
      <c r="D99" s="162"/>
      <c r="E99" s="163"/>
      <c r="F99" s="164"/>
      <c r="G99" s="162"/>
      <c r="H99" s="163"/>
      <c r="I99" s="164"/>
      <c r="J99" s="125"/>
      <c r="K99" s="1"/>
      <c r="L99" s="126"/>
      <c r="M99" s="125"/>
      <c r="N99" s="1"/>
      <c r="O99" s="126"/>
      <c r="P99" s="228" t="s">
        <v>194</v>
      </c>
      <c r="Q99" s="1"/>
      <c r="R99" s="107">
        <v>0</v>
      </c>
      <c r="S99" s="189"/>
      <c r="T99" s="52"/>
      <c r="U99" s="233" t="s">
        <v>195</v>
      </c>
      <c r="V99" s="53"/>
      <c r="W99" s="53"/>
      <c r="X99" s="53"/>
      <c r="Y99" s="53"/>
      <c r="Z99" s="53"/>
      <c r="AA99" s="53"/>
      <c r="AB99" s="53"/>
      <c r="AC99" s="53"/>
    </row>
    <row r="100" spans="1:29" customFormat="1" ht="27.6" x14ac:dyDescent="0.3">
      <c r="A100" s="231"/>
      <c r="B100" s="27" t="s">
        <v>159</v>
      </c>
      <c r="C100" s="42"/>
      <c r="D100" s="162"/>
      <c r="E100" s="163"/>
      <c r="F100" s="164"/>
      <c r="G100" s="162"/>
      <c r="H100" s="163"/>
      <c r="I100" s="164"/>
      <c r="J100" s="125"/>
      <c r="K100" s="1"/>
      <c r="L100" s="126"/>
      <c r="M100" s="125"/>
      <c r="N100" s="1"/>
      <c r="O100" s="126"/>
      <c r="P100" s="229"/>
      <c r="Q100" s="1"/>
      <c r="R100" s="107">
        <v>0</v>
      </c>
      <c r="S100" s="189"/>
      <c r="T100" s="52"/>
      <c r="U100" s="241"/>
      <c r="V100" s="53"/>
      <c r="W100" s="53"/>
      <c r="X100" s="53"/>
      <c r="Y100" s="53"/>
      <c r="Z100" s="53"/>
      <c r="AA100" s="53"/>
      <c r="AB100" s="53"/>
      <c r="AC100" s="53"/>
    </row>
    <row r="101" spans="1:29" customFormat="1" ht="14.4" x14ac:dyDescent="0.3">
      <c r="A101" s="231"/>
      <c r="B101" s="27" t="s">
        <v>196</v>
      </c>
      <c r="C101" s="42"/>
      <c r="D101" s="125"/>
      <c r="E101" s="1"/>
      <c r="F101" s="126"/>
      <c r="G101" s="162"/>
      <c r="H101" s="163"/>
      <c r="I101" s="164"/>
      <c r="J101" s="125"/>
      <c r="K101" s="1"/>
      <c r="L101" s="126"/>
      <c r="M101" s="125"/>
      <c r="N101" s="1"/>
      <c r="O101" s="126"/>
      <c r="P101" s="229"/>
      <c r="Q101" s="1"/>
      <c r="R101" s="149">
        <v>50000</v>
      </c>
      <c r="S101" s="189"/>
      <c r="T101" s="52"/>
      <c r="U101" s="241"/>
      <c r="V101" s="53"/>
      <c r="W101" s="53"/>
      <c r="X101" s="53"/>
      <c r="Y101" s="53"/>
      <c r="Z101" s="53"/>
      <c r="AA101" s="53"/>
      <c r="AB101" s="53"/>
      <c r="AC101" s="53"/>
    </row>
    <row r="102" spans="1:29" customFormat="1" ht="14.4" x14ac:dyDescent="0.3">
      <c r="A102" s="232"/>
      <c r="B102" s="27" t="s">
        <v>197</v>
      </c>
      <c r="C102" s="42"/>
      <c r="D102" s="125"/>
      <c r="E102" s="1"/>
      <c r="F102" s="126"/>
      <c r="G102" s="162"/>
      <c r="H102" s="163"/>
      <c r="I102" s="164"/>
      <c r="J102" s="125"/>
      <c r="K102" s="1"/>
      <c r="L102" s="126"/>
      <c r="M102" s="125"/>
      <c r="N102" s="1"/>
      <c r="O102" s="126"/>
      <c r="P102" s="230"/>
      <c r="Q102" s="1"/>
      <c r="R102" s="107">
        <v>0</v>
      </c>
      <c r="S102" s="189"/>
      <c r="T102" s="52"/>
      <c r="U102" s="234"/>
      <c r="V102" s="53"/>
      <c r="W102" s="53"/>
      <c r="X102" s="53"/>
      <c r="Y102" s="53"/>
      <c r="Z102" s="53"/>
      <c r="AA102" s="53"/>
      <c r="AB102" s="53"/>
      <c r="AC102" s="53"/>
    </row>
    <row r="103" spans="1:29" s="49" customFormat="1" ht="41.4" x14ac:dyDescent="0.3">
      <c r="A103" s="131" t="s">
        <v>198</v>
      </c>
      <c r="B103" s="27" t="s">
        <v>282</v>
      </c>
      <c r="C103" s="85"/>
      <c r="D103" s="156"/>
      <c r="E103" s="157"/>
      <c r="F103" s="158"/>
      <c r="G103" s="156"/>
      <c r="H103" s="157"/>
      <c r="I103" s="158"/>
      <c r="J103" s="156"/>
      <c r="K103" s="157"/>
      <c r="L103" s="158"/>
      <c r="M103" s="156"/>
      <c r="N103" s="157"/>
      <c r="O103" s="158"/>
      <c r="P103" s="133" t="s">
        <v>279</v>
      </c>
      <c r="Q103" s="27"/>
      <c r="R103" s="185">
        <v>11000</v>
      </c>
      <c r="S103" s="189"/>
      <c r="T103" s="62"/>
      <c r="U103" s="27" t="s">
        <v>38</v>
      </c>
      <c r="V103" s="48"/>
      <c r="W103" s="48"/>
      <c r="X103" s="48"/>
      <c r="Y103" s="48"/>
      <c r="Z103" s="48"/>
      <c r="AA103" s="48"/>
      <c r="AB103" s="48"/>
      <c r="AC103" s="48"/>
    </row>
    <row r="104" spans="1:29" customFormat="1" ht="14.4" x14ac:dyDescent="0.3">
      <c r="A104" s="99" t="s">
        <v>199</v>
      </c>
      <c r="B104" s="9"/>
      <c r="C104" s="9"/>
      <c r="D104" s="10"/>
      <c r="E104" s="10"/>
      <c r="F104" s="10"/>
      <c r="G104" s="10"/>
      <c r="H104" s="10"/>
      <c r="I104" s="10"/>
      <c r="J104" s="10"/>
      <c r="K104" s="10"/>
      <c r="L104" s="10"/>
      <c r="M104" s="10"/>
      <c r="N104" s="10"/>
      <c r="O104" s="10"/>
      <c r="P104" s="148"/>
      <c r="Q104" s="9"/>
      <c r="R104" s="32">
        <f>+R105+R120</f>
        <v>157000</v>
      </c>
      <c r="S104" s="32"/>
      <c r="T104" s="63"/>
      <c r="U104" s="31"/>
      <c r="V104" s="53"/>
      <c r="W104" s="53"/>
      <c r="X104" s="53"/>
      <c r="Y104" s="53"/>
      <c r="Z104" s="53"/>
      <c r="AA104" s="53"/>
      <c r="AB104" s="53"/>
      <c r="AC104" s="53"/>
    </row>
    <row r="105" spans="1:29" s="66" customFormat="1" ht="14.4" x14ac:dyDescent="0.3">
      <c r="A105" s="245" t="s">
        <v>200</v>
      </c>
      <c r="B105" s="246"/>
      <c r="C105" s="46"/>
      <c r="D105" s="64"/>
      <c r="E105" s="64"/>
      <c r="F105" s="64"/>
      <c r="G105" s="64"/>
      <c r="H105" s="64"/>
      <c r="I105" s="64"/>
      <c r="J105" s="64"/>
      <c r="K105" s="64"/>
      <c r="L105" s="64"/>
      <c r="M105" s="64"/>
      <c r="N105" s="64"/>
      <c r="O105" s="64"/>
      <c r="P105" s="213"/>
      <c r="Q105" s="46"/>
      <c r="R105" s="106">
        <f>+SUM(R106:R119)</f>
        <v>118000</v>
      </c>
      <c r="S105" s="106"/>
      <c r="T105" s="106"/>
      <c r="U105" s="47"/>
      <c r="V105" s="65"/>
      <c r="W105" s="65"/>
      <c r="X105" s="65"/>
      <c r="Y105" s="65"/>
      <c r="Z105" s="65"/>
      <c r="AA105" s="65"/>
      <c r="AB105" s="65"/>
      <c r="AC105" s="65"/>
    </row>
    <row r="106" spans="1:29" s="66" customFormat="1" ht="14.4" x14ac:dyDescent="0.3">
      <c r="A106" s="235" t="s">
        <v>201</v>
      </c>
      <c r="B106" s="27" t="s">
        <v>202</v>
      </c>
      <c r="C106" s="115"/>
      <c r="D106" s="156"/>
      <c r="E106" s="157"/>
      <c r="F106" s="158"/>
      <c r="G106" s="79"/>
      <c r="H106" s="27"/>
      <c r="I106" s="80"/>
      <c r="J106" s="79"/>
      <c r="K106" s="27"/>
      <c r="L106" s="80"/>
      <c r="M106" s="79"/>
      <c r="N106" s="27"/>
      <c r="O106" s="80"/>
      <c r="P106" s="228" t="s">
        <v>203</v>
      </c>
      <c r="Q106" s="115"/>
      <c r="R106" s="111">
        <v>0</v>
      </c>
      <c r="S106" s="189"/>
      <c r="T106" s="120"/>
      <c r="U106" s="235" t="s">
        <v>204</v>
      </c>
      <c r="V106" s="65"/>
      <c r="W106" s="65"/>
      <c r="X106" s="65"/>
      <c r="Y106" s="65"/>
      <c r="Z106" s="65"/>
      <c r="AA106" s="65"/>
      <c r="AB106" s="65"/>
      <c r="AC106" s="65"/>
    </row>
    <row r="107" spans="1:29" s="66" customFormat="1" ht="14.4" x14ac:dyDescent="0.3">
      <c r="A107" s="231"/>
      <c r="B107" s="27" t="s">
        <v>205</v>
      </c>
      <c r="C107" s="115"/>
      <c r="D107" s="156"/>
      <c r="E107" s="157"/>
      <c r="F107" s="158"/>
      <c r="G107" s="156"/>
      <c r="H107" s="157"/>
      <c r="I107" s="158"/>
      <c r="J107" s="156"/>
      <c r="K107" s="157"/>
      <c r="L107" s="158"/>
      <c r="M107" s="156"/>
      <c r="N107" s="157"/>
      <c r="O107" s="158"/>
      <c r="P107" s="229"/>
      <c r="Q107" s="115"/>
      <c r="R107" s="111">
        <v>0</v>
      </c>
      <c r="S107" s="189"/>
      <c r="T107" s="120"/>
      <c r="U107" s="231"/>
      <c r="V107" s="65"/>
      <c r="W107" s="65"/>
      <c r="X107" s="65"/>
      <c r="Y107" s="65"/>
      <c r="Z107" s="65"/>
      <c r="AA107" s="65"/>
      <c r="AB107" s="65"/>
      <c r="AC107" s="65"/>
    </row>
    <row r="108" spans="1:29" s="66" customFormat="1" ht="27.6" x14ac:dyDescent="0.3">
      <c r="A108" s="231"/>
      <c r="B108" s="27" t="s">
        <v>206</v>
      </c>
      <c r="C108" s="115"/>
      <c r="D108" s="79"/>
      <c r="E108" s="27"/>
      <c r="F108" s="80"/>
      <c r="G108" s="79"/>
      <c r="H108" s="27"/>
      <c r="I108" s="80"/>
      <c r="J108" s="156"/>
      <c r="K108" s="157"/>
      <c r="L108" s="158"/>
      <c r="M108" s="156"/>
      <c r="N108" s="157"/>
      <c r="O108" s="158"/>
      <c r="P108" s="229"/>
      <c r="Q108" s="115"/>
      <c r="R108" s="130"/>
      <c r="S108" s="189"/>
      <c r="T108" s="120"/>
      <c r="U108" s="231"/>
      <c r="V108" s="65"/>
      <c r="W108" s="65"/>
      <c r="X108" s="65"/>
      <c r="Y108" s="65"/>
      <c r="Z108" s="65"/>
      <c r="AA108" s="65"/>
      <c r="AB108" s="65"/>
      <c r="AC108" s="65"/>
    </row>
    <row r="109" spans="1:29" s="66" customFormat="1" ht="27.6" x14ac:dyDescent="0.3">
      <c r="A109" s="231"/>
      <c r="B109" s="27" t="s">
        <v>207</v>
      </c>
      <c r="C109" s="115"/>
      <c r="D109" s="79"/>
      <c r="E109" s="27"/>
      <c r="F109" s="80"/>
      <c r="G109" s="79"/>
      <c r="H109" s="27"/>
      <c r="I109" s="80"/>
      <c r="J109" s="156"/>
      <c r="K109" s="157"/>
      <c r="L109" s="158"/>
      <c r="M109" s="156"/>
      <c r="N109" s="157"/>
      <c r="O109" s="158"/>
      <c r="P109" s="229"/>
      <c r="Q109" s="115"/>
      <c r="R109" s="111">
        <v>40000</v>
      </c>
      <c r="S109" s="189"/>
      <c r="T109" s="185"/>
      <c r="U109" s="232"/>
      <c r="V109" s="65"/>
      <c r="W109" s="65"/>
      <c r="X109" s="65"/>
      <c r="Y109" s="65"/>
      <c r="Z109" s="65"/>
      <c r="AA109" s="65"/>
      <c r="AB109" s="65"/>
      <c r="AC109" s="65"/>
    </row>
    <row r="110" spans="1:29" customFormat="1" ht="41.4" x14ac:dyDescent="0.3">
      <c r="A110" s="232"/>
      <c r="B110" s="27" t="s">
        <v>208</v>
      </c>
      <c r="C110" s="1"/>
      <c r="D110" s="79"/>
      <c r="E110" s="27"/>
      <c r="F110" s="80"/>
      <c r="G110" s="79"/>
      <c r="H110" s="27"/>
      <c r="I110" s="80"/>
      <c r="J110" s="156"/>
      <c r="K110" s="157"/>
      <c r="L110" s="158"/>
      <c r="M110" s="156"/>
      <c r="N110" s="157"/>
      <c r="O110" s="158"/>
      <c r="P110" s="230"/>
      <c r="Q110" s="1"/>
      <c r="R110" s="130"/>
      <c r="S110" s="189"/>
      <c r="T110" s="52"/>
      <c r="U110" s="27" t="s">
        <v>38</v>
      </c>
      <c r="V110" s="53"/>
      <c r="W110" s="53"/>
      <c r="X110" s="53"/>
      <c r="Y110" s="53"/>
      <c r="Z110" s="53"/>
      <c r="AA110" s="53"/>
      <c r="AB110" s="53"/>
      <c r="AC110" s="53"/>
    </row>
    <row r="111" spans="1:29" customFormat="1" ht="14.4" x14ac:dyDescent="0.3">
      <c r="A111" s="235" t="s">
        <v>209</v>
      </c>
      <c r="B111" s="61" t="s">
        <v>210</v>
      </c>
      <c r="C111" s="116"/>
      <c r="D111" s="150"/>
      <c r="E111" s="117"/>
      <c r="F111" s="154"/>
      <c r="G111" s="150"/>
      <c r="H111" s="117"/>
      <c r="I111" s="154"/>
      <c r="J111" s="150"/>
      <c r="K111" s="159"/>
      <c r="L111" s="160"/>
      <c r="M111" s="150"/>
      <c r="N111" s="117"/>
      <c r="O111" s="154"/>
      <c r="P111" s="228" t="s">
        <v>211</v>
      </c>
      <c r="Q111" s="117"/>
      <c r="R111" s="118">
        <v>0</v>
      </c>
      <c r="S111" s="189"/>
      <c r="T111" s="119"/>
      <c r="U111" s="233" t="s">
        <v>38</v>
      </c>
      <c r="V111" s="53"/>
      <c r="W111" s="53"/>
      <c r="X111" s="53"/>
      <c r="Y111" s="53"/>
      <c r="Z111" s="53"/>
      <c r="AA111" s="53"/>
      <c r="AB111" s="53"/>
      <c r="AC111" s="53"/>
    </row>
    <row r="112" spans="1:29" customFormat="1" ht="14.4" x14ac:dyDescent="0.3">
      <c r="A112" s="231"/>
      <c r="B112" s="61" t="s">
        <v>212</v>
      </c>
      <c r="C112" s="42"/>
      <c r="D112" s="150"/>
      <c r="E112" s="117"/>
      <c r="F112" s="154"/>
      <c r="G112" s="150"/>
      <c r="H112" s="117"/>
      <c r="I112" s="154"/>
      <c r="J112" s="150"/>
      <c r="K112" s="159"/>
      <c r="L112" s="160"/>
      <c r="M112" s="150"/>
      <c r="N112" s="117"/>
      <c r="O112" s="154"/>
      <c r="P112" s="229"/>
      <c r="Q112" s="1"/>
      <c r="R112" s="111">
        <v>0</v>
      </c>
      <c r="S112" s="189"/>
      <c r="T112" s="52"/>
      <c r="U112" s="241"/>
      <c r="V112" s="53"/>
      <c r="W112" s="53"/>
      <c r="X112" s="53"/>
      <c r="Y112" s="53"/>
      <c r="Z112" s="53"/>
      <c r="AA112" s="53"/>
      <c r="AB112" s="53"/>
      <c r="AC112" s="53"/>
    </row>
    <row r="113" spans="1:29" customFormat="1" ht="30" customHeight="1" x14ac:dyDescent="0.3">
      <c r="A113" s="232"/>
      <c r="B113" s="61" t="s">
        <v>213</v>
      </c>
      <c r="C113" s="42"/>
      <c r="D113" s="150"/>
      <c r="E113" s="117"/>
      <c r="F113" s="154"/>
      <c r="G113" s="150"/>
      <c r="H113" s="117"/>
      <c r="I113" s="154"/>
      <c r="J113" s="150"/>
      <c r="K113" s="159"/>
      <c r="L113" s="160"/>
      <c r="M113" s="150"/>
      <c r="N113" s="117"/>
      <c r="O113" s="154"/>
      <c r="P113" s="230"/>
      <c r="Q113" s="1"/>
      <c r="R113" s="111">
        <v>40000</v>
      </c>
      <c r="S113" s="189"/>
      <c r="T113" s="52"/>
      <c r="U113" s="234"/>
      <c r="V113" s="53"/>
      <c r="W113" s="53"/>
      <c r="X113" s="53"/>
      <c r="Y113" s="53"/>
      <c r="Z113" s="53"/>
      <c r="AA113" s="53"/>
      <c r="AB113" s="53"/>
      <c r="AC113" s="53"/>
    </row>
    <row r="114" spans="1:29" customFormat="1" ht="14.4" x14ac:dyDescent="0.3">
      <c r="A114" s="289" t="s">
        <v>214</v>
      </c>
      <c r="B114" s="61" t="s">
        <v>215</v>
      </c>
      <c r="C114" s="116"/>
      <c r="D114" s="161"/>
      <c r="E114" s="159"/>
      <c r="F114" s="160"/>
      <c r="G114" s="161"/>
      <c r="H114" s="159"/>
      <c r="I114" s="160"/>
      <c r="J114" s="161"/>
      <c r="K114" s="159"/>
      <c r="L114" s="160"/>
      <c r="M114" s="161"/>
      <c r="N114" s="159"/>
      <c r="O114" s="160"/>
      <c r="P114" s="228" t="s">
        <v>216</v>
      </c>
      <c r="Q114" s="117"/>
      <c r="R114" s="118">
        <v>0</v>
      </c>
      <c r="S114" s="189"/>
      <c r="T114" s="119"/>
      <c r="U114" s="233" t="s">
        <v>38</v>
      </c>
      <c r="V114" s="53"/>
      <c r="W114" s="53"/>
      <c r="X114" s="53"/>
      <c r="Y114" s="53"/>
      <c r="Z114" s="53"/>
      <c r="AA114" s="53"/>
      <c r="AB114" s="53"/>
      <c r="AC114" s="53"/>
    </row>
    <row r="115" spans="1:29" customFormat="1" ht="62.4" customHeight="1" x14ac:dyDescent="0.3">
      <c r="A115" s="290"/>
      <c r="B115" s="61" t="s">
        <v>217</v>
      </c>
      <c r="C115" s="42"/>
      <c r="D115" s="162"/>
      <c r="E115" s="163"/>
      <c r="F115" s="164"/>
      <c r="G115" s="162"/>
      <c r="H115" s="163"/>
      <c r="I115" s="164"/>
      <c r="J115" s="162"/>
      <c r="K115" s="163"/>
      <c r="L115" s="164"/>
      <c r="M115" s="162"/>
      <c r="N115" s="163"/>
      <c r="O115" s="164"/>
      <c r="P115" s="229"/>
      <c r="Q115" s="1"/>
      <c r="R115" s="111">
        <v>0</v>
      </c>
      <c r="S115" s="189"/>
      <c r="T115" s="52"/>
      <c r="U115" s="241"/>
      <c r="V115" s="53"/>
      <c r="W115" s="53"/>
      <c r="X115" s="53"/>
      <c r="Y115" s="53"/>
      <c r="Z115" s="53"/>
      <c r="AA115" s="53"/>
      <c r="AB115" s="53"/>
      <c r="AC115" s="53"/>
    </row>
    <row r="116" spans="1:29" customFormat="1" ht="37.200000000000003" customHeight="1" x14ac:dyDescent="0.3">
      <c r="A116" s="291"/>
      <c r="B116" s="61" t="s">
        <v>218</v>
      </c>
      <c r="C116" s="42"/>
      <c r="D116" s="125"/>
      <c r="E116" s="1"/>
      <c r="F116" s="126"/>
      <c r="G116" s="162"/>
      <c r="H116" s="163"/>
      <c r="I116" s="164"/>
      <c r="J116" s="162"/>
      <c r="K116" s="163"/>
      <c r="L116" s="164"/>
      <c r="M116" s="162"/>
      <c r="N116" s="163"/>
      <c r="O116" s="164"/>
      <c r="P116" s="230"/>
      <c r="Q116" s="1"/>
      <c r="R116" s="185">
        <v>20000</v>
      </c>
      <c r="S116" s="189"/>
      <c r="T116" s="52"/>
      <c r="U116" s="234"/>
      <c r="V116" s="53"/>
      <c r="W116" s="53"/>
      <c r="X116" s="53"/>
      <c r="Y116" s="53"/>
      <c r="Z116" s="53"/>
      <c r="AA116" s="53"/>
      <c r="AB116" s="53"/>
      <c r="AC116" s="53"/>
    </row>
    <row r="117" spans="1:29" customFormat="1" ht="41.4" x14ac:dyDescent="0.3">
      <c r="A117" s="235" t="s">
        <v>219</v>
      </c>
      <c r="B117" s="61" t="s">
        <v>220</v>
      </c>
      <c r="C117" s="116"/>
      <c r="D117" s="161"/>
      <c r="E117" s="159"/>
      <c r="F117" s="160"/>
      <c r="G117" s="161"/>
      <c r="H117" s="159"/>
      <c r="I117" s="160"/>
      <c r="J117" s="161"/>
      <c r="K117" s="159"/>
      <c r="L117" s="160"/>
      <c r="M117" s="161"/>
      <c r="N117" s="159"/>
      <c r="O117" s="160"/>
      <c r="P117" s="187" t="s">
        <v>221</v>
      </c>
      <c r="Q117" s="117"/>
      <c r="R117" s="118">
        <v>0</v>
      </c>
      <c r="S117" s="189"/>
      <c r="T117" s="119"/>
      <c r="U117" s="233" t="s">
        <v>38</v>
      </c>
      <c r="V117" s="53"/>
      <c r="W117" s="53"/>
      <c r="X117" s="53"/>
      <c r="Y117" s="53"/>
      <c r="Z117" s="53"/>
      <c r="AA117" s="53"/>
      <c r="AB117" s="53"/>
      <c r="AC117" s="53"/>
    </row>
    <row r="118" spans="1:29" customFormat="1" ht="27.6" x14ac:dyDescent="0.3">
      <c r="A118" s="231"/>
      <c r="B118" s="61" t="s">
        <v>222</v>
      </c>
      <c r="C118" s="42"/>
      <c r="D118" s="162"/>
      <c r="E118" s="163"/>
      <c r="F118" s="164"/>
      <c r="G118" s="162"/>
      <c r="H118" s="163"/>
      <c r="I118" s="164"/>
      <c r="J118" s="162"/>
      <c r="K118" s="163"/>
      <c r="L118" s="164"/>
      <c r="M118" s="162"/>
      <c r="N118" s="163"/>
      <c r="O118" s="164"/>
      <c r="P118" s="187" t="s">
        <v>223</v>
      </c>
      <c r="Q118" s="1"/>
      <c r="R118" s="111">
        <v>0</v>
      </c>
      <c r="S118" s="189"/>
      <c r="T118" s="52"/>
      <c r="U118" s="241"/>
      <c r="V118" s="53"/>
      <c r="W118" s="53"/>
      <c r="X118" s="53"/>
      <c r="Y118" s="53"/>
      <c r="Z118" s="53"/>
      <c r="AA118" s="53"/>
      <c r="AB118" s="53"/>
      <c r="AC118" s="53"/>
    </row>
    <row r="119" spans="1:29" customFormat="1" ht="14.4" x14ac:dyDescent="0.3">
      <c r="A119" s="232"/>
      <c r="B119" s="61" t="s">
        <v>224</v>
      </c>
      <c r="C119" s="42"/>
      <c r="D119" s="162"/>
      <c r="E119" s="163"/>
      <c r="F119" s="164"/>
      <c r="G119" s="162"/>
      <c r="H119" s="163"/>
      <c r="I119" s="164"/>
      <c r="J119" s="162"/>
      <c r="K119" s="163"/>
      <c r="L119" s="164"/>
      <c r="M119" s="162"/>
      <c r="N119" s="163"/>
      <c r="O119" s="164"/>
      <c r="P119" s="187" t="s">
        <v>225</v>
      </c>
      <c r="Q119" s="1"/>
      <c r="R119" s="111">
        <v>18000</v>
      </c>
      <c r="S119" s="189"/>
      <c r="T119" s="111"/>
      <c r="U119" s="234"/>
      <c r="V119" s="53"/>
      <c r="W119" s="53"/>
      <c r="X119" s="53"/>
      <c r="Y119" s="53"/>
      <c r="Z119" s="53"/>
      <c r="AA119" s="53"/>
      <c r="AB119" s="53"/>
      <c r="AC119" s="53"/>
    </row>
    <row r="120" spans="1:29" customFormat="1" ht="14.4" x14ac:dyDescent="0.3">
      <c r="A120" s="239" t="s">
        <v>226</v>
      </c>
      <c r="B120" s="244"/>
      <c r="C120" s="67"/>
      <c r="D120" s="67"/>
      <c r="E120" s="67"/>
      <c r="F120" s="67"/>
      <c r="G120" s="67"/>
      <c r="H120" s="67"/>
      <c r="I120" s="67"/>
      <c r="J120" s="67"/>
      <c r="K120" s="67"/>
      <c r="L120" s="67"/>
      <c r="M120" s="67"/>
      <c r="N120" s="67"/>
      <c r="O120" s="67"/>
      <c r="P120" s="215"/>
      <c r="Q120" s="67"/>
      <c r="R120" s="222">
        <f>+SUM(R121:R127)</f>
        <v>39000</v>
      </c>
      <c r="S120" s="222"/>
      <c r="T120" s="222"/>
      <c r="U120" s="67"/>
      <c r="V120" s="53"/>
      <c r="W120" s="53"/>
      <c r="X120" s="53"/>
      <c r="Y120" s="53"/>
      <c r="Z120" s="53"/>
      <c r="AA120" s="53"/>
      <c r="AB120" s="53"/>
      <c r="AC120" s="53"/>
    </row>
    <row r="121" spans="1:29" customFormat="1" ht="69" x14ac:dyDescent="0.3">
      <c r="A121" s="235" t="s">
        <v>227</v>
      </c>
      <c r="B121" s="61" t="s">
        <v>228</v>
      </c>
      <c r="C121" s="50"/>
      <c r="D121" s="162"/>
      <c r="E121" s="163"/>
      <c r="F121" s="164"/>
      <c r="G121" s="162"/>
      <c r="H121" s="163"/>
      <c r="I121" s="164"/>
      <c r="J121" s="162"/>
      <c r="K121" s="163"/>
      <c r="L121" s="164"/>
      <c r="M121" s="162"/>
      <c r="N121" s="163"/>
      <c r="O121" s="164"/>
      <c r="P121" s="133" t="s">
        <v>229</v>
      </c>
      <c r="Q121" s="1"/>
      <c r="R121" s="220"/>
      <c r="S121" s="221"/>
      <c r="T121" s="119"/>
      <c r="U121" s="233" t="s">
        <v>230</v>
      </c>
      <c r="V121" s="53"/>
      <c r="W121" s="53"/>
      <c r="X121" s="53"/>
      <c r="Y121" s="53"/>
      <c r="Z121" s="53"/>
      <c r="AA121" s="53"/>
      <c r="AB121" s="53"/>
      <c r="AC121" s="53"/>
    </row>
    <row r="122" spans="1:29" customFormat="1" ht="55.2" x14ac:dyDescent="0.3">
      <c r="A122" s="231"/>
      <c r="B122" s="61" t="s">
        <v>231</v>
      </c>
      <c r="C122" s="50"/>
      <c r="D122" s="162"/>
      <c r="E122" s="163"/>
      <c r="F122" s="164"/>
      <c r="G122" s="162"/>
      <c r="H122" s="163"/>
      <c r="I122" s="164"/>
      <c r="J122" s="162"/>
      <c r="K122" s="163"/>
      <c r="L122" s="164"/>
      <c r="M122" s="162"/>
      <c r="N122" s="163"/>
      <c r="O122" s="164"/>
      <c r="P122" s="133" t="s">
        <v>232</v>
      </c>
      <c r="Q122" s="1"/>
      <c r="R122" s="107">
        <v>0</v>
      </c>
      <c r="S122" s="189"/>
      <c r="T122" s="52"/>
      <c r="U122" s="241"/>
      <c r="V122" s="53"/>
      <c r="W122" s="53"/>
      <c r="X122" s="53"/>
      <c r="Y122" s="53"/>
      <c r="Z122" s="53"/>
      <c r="AA122" s="53"/>
      <c r="AB122" s="53"/>
      <c r="AC122" s="53"/>
    </row>
    <row r="123" spans="1:29" customFormat="1" ht="55.2" x14ac:dyDescent="0.3">
      <c r="A123" s="232"/>
      <c r="B123" s="61" t="s">
        <v>297</v>
      </c>
      <c r="C123" s="50"/>
      <c r="D123" s="171"/>
      <c r="E123" s="172"/>
      <c r="F123" s="173"/>
      <c r="G123" s="171"/>
      <c r="H123" s="172"/>
      <c r="I123" s="173"/>
      <c r="J123" s="174"/>
      <c r="K123" s="175"/>
      <c r="L123" s="176"/>
      <c r="M123" s="171"/>
      <c r="N123" s="172"/>
      <c r="O123" s="173"/>
      <c r="P123" s="133" t="s">
        <v>298</v>
      </c>
      <c r="Q123" s="1"/>
      <c r="R123" s="61">
        <v>20000</v>
      </c>
      <c r="S123" s="189"/>
      <c r="T123" s="52"/>
      <c r="U123" s="234"/>
      <c r="V123" s="53"/>
      <c r="W123" s="53"/>
      <c r="X123" s="53"/>
      <c r="Y123" s="53"/>
      <c r="Z123" s="53"/>
      <c r="AA123" s="53"/>
      <c r="AB123" s="53"/>
      <c r="AC123" s="53"/>
    </row>
    <row r="124" spans="1:29" customFormat="1" ht="14.4" x14ac:dyDescent="0.3">
      <c r="A124" s="235" t="s">
        <v>233</v>
      </c>
      <c r="B124" s="61" t="s">
        <v>234</v>
      </c>
      <c r="C124" s="50"/>
      <c r="D124" s="171"/>
      <c r="E124" s="172"/>
      <c r="F124" s="173"/>
      <c r="G124" s="171"/>
      <c r="H124" s="172"/>
      <c r="I124" s="173"/>
      <c r="J124" s="174"/>
      <c r="K124" s="175"/>
      <c r="L124" s="176"/>
      <c r="M124" s="171"/>
      <c r="N124" s="172"/>
      <c r="O124" s="173"/>
      <c r="P124" s="228" t="s">
        <v>235</v>
      </c>
      <c r="Q124" s="1"/>
      <c r="R124" s="107">
        <v>3000</v>
      </c>
      <c r="S124" s="189"/>
      <c r="T124" s="52"/>
      <c r="U124" s="233" t="s">
        <v>204</v>
      </c>
      <c r="V124" s="53"/>
      <c r="W124" s="53"/>
      <c r="X124" s="53"/>
      <c r="Y124" s="53"/>
      <c r="Z124" s="53"/>
      <c r="AA124" s="53"/>
      <c r="AB124" s="53"/>
      <c r="AC124" s="53"/>
    </row>
    <row r="125" spans="1:29" customFormat="1" ht="14.4" x14ac:dyDescent="0.3">
      <c r="A125" s="231"/>
      <c r="B125" s="61" t="s">
        <v>236</v>
      </c>
      <c r="C125" s="50"/>
      <c r="D125" s="171"/>
      <c r="E125" s="172"/>
      <c r="F125" s="173"/>
      <c r="G125" s="171"/>
      <c r="H125" s="172"/>
      <c r="I125" s="173"/>
      <c r="J125" s="174"/>
      <c r="K125" s="175"/>
      <c r="L125" s="176"/>
      <c r="M125" s="171"/>
      <c r="N125" s="172"/>
      <c r="O125" s="173"/>
      <c r="P125" s="229"/>
      <c r="Q125" s="1"/>
      <c r="R125" s="107"/>
      <c r="S125" s="189"/>
      <c r="T125" s="52"/>
      <c r="U125" s="241"/>
      <c r="V125" s="53"/>
      <c r="W125" s="53"/>
      <c r="X125" s="53"/>
      <c r="Y125" s="53"/>
      <c r="Z125" s="53"/>
      <c r="AA125" s="53"/>
      <c r="AB125" s="53"/>
      <c r="AC125" s="53"/>
    </row>
    <row r="126" spans="1:29" customFormat="1" ht="14.4" x14ac:dyDescent="0.3">
      <c r="A126" s="231"/>
      <c r="B126" s="61" t="s">
        <v>237</v>
      </c>
      <c r="C126" s="50"/>
      <c r="D126" s="171"/>
      <c r="E126" s="172"/>
      <c r="F126" s="173"/>
      <c r="G126" s="171"/>
      <c r="H126" s="172"/>
      <c r="I126" s="173"/>
      <c r="J126" s="174"/>
      <c r="K126" s="175"/>
      <c r="L126" s="176"/>
      <c r="M126" s="171"/>
      <c r="N126" s="172"/>
      <c r="O126" s="173"/>
      <c r="P126" s="229"/>
      <c r="Q126" s="1"/>
      <c r="R126" s="107">
        <v>4000</v>
      </c>
      <c r="S126" s="189"/>
      <c r="T126" s="52"/>
      <c r="U126" s="241"/>
      <c r="V126" s="53"/>
      <c r="W126" s="53"/>
      <c r="X126" s="53"/>
      <c r="Y126" s="53"/>
      <c r="Z126" s="53"/>
      <c r="AA126" s="53"/>
      <c r="AB126" s="53"/>
      <c r="AC126" s="53"/>
    </row>
    <row r="127" spans="1:29" customFormat="1" ht="14.4" x14ac:dyDescent="0.3">
      <c r="A127" s="232"/>
      <c r="B127" s="61" t="s">
        <v>238</v>
      </c>
      <c r="C127" s="50"/>
      <c r="D127" s="171"/>
      <c r="E127" s="172"/>
      <c r="F127" s="173"/>
      <c r="G127" s="171"/>
      <c r="H127" s="172"/>
      <c r="I127" s="173"/>
      <c r="J127" s="174"/>
      <c r="K127" s="175"/>
      <c r="L127" s="176"/>
      <c r="M127" s="171"/>
      <c r="N127" s="172"/>
      <c r="O127" s="173"/>
      <c r="P127" s="230"/>
      <c r="Q127" s="1"/>
      <c r="R127" s="107">
        <v>12000</v>
      </c>
      <c r="S127" s="189"/>
      <c r="T127" s="52"/>
      <c r="U127" s="234"/>
      <c r="V127" s="53"/>
      <c r="W127" s="53"/>
      <c r="X127" s="53"/>
      <c r="Y127" s="53"/>
      <c r="Z127" s="53"/>
      <c r="AA127" s="53"/>
      <c r="AB127" s="53"/>
      <c r="AC127" s="53"/>
    </row>
    <row r="128" spans="1:29" customFormat="1" ht="14.4" x14ac:dyDescent="0.3">
      <c r="A128" s="68" t="s">
        <v>239</v>
      </c>
      <c r="B128" s="69"/>
      <c r="C128" s="70"/>
      <c r="D128" s="250"/>
      <c r="E128" s="251"/>
      <c r="F128" s="252"/>
      <c r="G128" s="250"/>
      <c r="H128" s="251"/>
      <c r="I128" s="252"/>
      <c r="J128" s="250"/>
      <c r="K128" s="251"/>
      <c r="L128" s="252"/>
      <c r="M128" s="250"/>
      <c r="N128" s="251"/>
      <c r="O128" s="252"/>
      <c r="P128" s="71"/>
      <c r="Q128" s="69"/>
      <c r="R128" s="112">
        <f>+R129</f>
        <v>721000</v>
      </c>
      <c r="S128" s="112"/>
      <c r="T128" s="72"/>
      <c r="U128" s="69"/>
      <c r="V128" s="53"/>
      <c r="W128" s="53"/>
      <c r="X128" s="53"/>
      <c r="Y128" s="53"/>
      <c r="Z128" s="53"/>
      <c r="AA128" s="53"/>
      <c r="AB128" s="53"/>
      <c r="AC128" s="53"/>
    </row>
    <row r="129" spans="1:29" s="49" customFormat="1" ht="14.4" x14ac:dyDescent="0.3">
      <c r="A129" s="245" t="s">
        <v>240</v>
      </c>
      <c r="B129" s="253"/>
      <c r="C129" s="77"/>
      <c r="D129" s="73"/>
      <c r="E129" s="74"/>
      <c r="F129" s="75"/>
      <c r="G129" s="73"/>
      <c r="H129" s="74"/>
      <c r="I129" s="75"/>
      <c r="J129" s="73"/>
      <c r="K129" s="74"/>
      <c r="L129" s="75"/>
      <c r="M129" s="73"/>
      <c r="N129" s="74"/>
      <c r="O129" s="75"/>
      <c r="P129" s="76"/>
      <c r="Q129" s="77"/>
      <c r="R129" s="113">
        <f>+SUM(R130:R133)</f>
        <v>721000</v>
      </c>
      <c r="S129" s="113"/>
      <c r="T129" s="78"/>
      <c r="U129" s="77"/>
      <c r="V129" s="48"/>
      <c r="W129" s="48"/>
      <c r="X129" s="48"/>
      <c r="Y129" s="48"/>
      <c r="Z129" s="48"/>
      <c r="AA129" s="48"/>
      <c r="AB129" s="48"/>
      <c r="AC129" s="48"/>
    </row>
    <row r="130" spans="1:29" s="49" customFormat="1" ht="82.8" x14ac:dyDescent="0.3">
      <c r="A130" s="96" t="s">
        <v>241</v>
      </c>
      <c r="B130" s="29" t="s">
        <v>242</v>
      </c>
      <c r="C130" s="214"/>
      <c r="D130" s="156"/>
      <c r="E130" s="157"/>
      <c r="F130" s="80"/>
      <c r="G130" s="79"/>
      <c r="H130" s="27"/>
      <c r="I130" s="80"/>
      <c r="J130" s="79"/>
      <c r="K130" s="27"/>
      <c r="L130" s="80"/>
      <c r="M130" s="79"/>
      <c r="N130" s="27"/>
      <c r="O130" s="80"/>
      <c r="P130" s="133" t="s">
        <v>243</v>
      </c>
      <c r="Q130" s="27"/>
      <c r="R130" s="107">
        <v>42000</v>
      </c>
      <c r="S130" s="189"/>
      <c r="T130" s="51"/>
      <c r="U130" s="96" t="s">
        <v>38</v>
      </c>
      <c r="V130" s="48"/>
      <c r="W130" s="48"/>
      <c r="X130" s="48"/>
      <c r="Y130" s="48"/>
      <c r="Z130" s="48"/>
      <c r="AA130" s="48"/>
      <c r="AB130" s="48"/>
      <c r="AC130" s="48"/>
    </row>
    <row r="131" spans="1:29" s="49" customFormat="1" ht="14.4" x14ac:dyDescent="0.3">
      <c r="A131" s="235" t="s">
        <v>244</v>
      </c>
      <c r="B131" s="29" t="s">
        <v>260</v>
      </c>
      <c r="C131" s="247" t="s">
        <v>245</v>
      </c>
      <c r="D131" s="79"/>
      <c r="E131" s="27"/>
      <c r="F131" s="80"/>
      <c r="G131" s="79"/>
      <c r="H131" s="27"/>
      <c r="I131" s="80"/>
      <c r="J131" s="156"/>
      <c r="K131" s="157"/>
      <c r="L131" s="158"/>
      <c r="M131" s="156"/>
      <c r="N131" s="157"/>
      <c r="O131" s="158"/>
      <c r="P131" s="228" t="s">
        <v>246</v>
      </c>
      <c r="Q131" s="27"/>
      <c r="R131" s="107">
        <v>600000</v>
      </c>
      <c r="S131" s="189"/>
      <c r="T131" s="51"/>
      <c r="U131" s="235" t="s">
        <v>38</v>
      </c>
      <c r="V131" s="48"/>
      <c r="W131" s="48"/>
      <c r="X131" s="48"/>
      <c r="Y131" s="48"/>
      <c r="Z131" s="48"/>
      <c r="AA131" s="48"/>
      <c r="AB131" s="48"/>
      <c r="AC131" s="48"/>
    </row>
    <row r="132" spans="1:29" s="49" customFormat="1" ht="14.4" x14ac:dyDescent="0.3">
      <c r="A132" s="231"/>
      <c r="B132" s="29" t="s">
        <v>296</v>
      </c>
      <c r="C132" s="248"/>
      <c r="D132" s="79"/>
      <c r="E132" s="27"/>
      <c r="F132" s="80"/>
      <c r="G132" s="79"/>
      <c r="H132" s="27"/>
      <c r="I132" s="80"/>
      <c r="J132" s="156"/>
      <c r="K132" s="157"/>
      <c r="L132" s="158"/>
      <c r="M132" s="156"/>
      <c r="N132" s="157"/>
      <c r="O132" s="158"/>
      <c r="P132" s="229"/>
      <c r="Q132" s="27"/>
      <c r="R132" s="107">
        <v>79000</v>
      </c>
      <c r="S132" s="189"/>
      <c r="T132" s="51"/>
      <c r="U132" s="231"/>
      <c r="V132" s="48"/>
      <c r="W132" s="48"/>
      <c r="X132" s="48"/>
      <c r="Y132" s="48"/>
      <c r="Z132" s="48"/>
      <c r="AA132" s="48"/>
      <c r="AB132" s="48"/>
      <c r="AC132" s="48"/>
    </row>
    <row r="133" spans="1:29" s="49" customFormat="1" ht="27.6" x14ac:dyDescent="0.3">
      <c r="A133" s="232"/>
      <c r="B133" s="29" t="s">
        <v>261</v>
      </c>
      <c r="C133" s="249"/>
      <c r="D133" s="79"/>
      <c r="E133" s="27"/>
      <c r="F133" s="80"/>
      <c r="G133" s="79"/>
      <c r="H133" s="27"/>
      <c r="I133" s="80"/>
      <c r="J133" s="79"/>
      <c r="K133" s="27"/>
      <c r="L133" s="80"/>
      <c r="M133" s="156"/>
      <c r="N133" s="157"/>
      <c r="O133" s="158"/>
      <c r="P133" s="27" t="s">
        <v>247</v>
      </c>
      <c r="Q133" s="27"/>
      <c r="R133" s="107">
        <v>0</v>
      </c>
      <c r="S133" s="107"/>
      <c r="T133" s="51"/>
      <c r="U133" s="232"/>
      <c r="V133" s="48"/>
      <c r="W133" s="48"/>
      <c r="X133" s="48"/>
      <c r="Y133" s="48"/>
      <c r="Z133" s="48"/>
      <c r="AA133" s="48"/>
      <c r="AB133" s="48"/>
      <c r="AC133" s="48"/>
    </row>
    <row r="136" spans="1:29" x14ac:dyDescent="0.25">
      <c r="R136" s="188"/>
    </row>
  </sheetData>
  <mergeCells count="101">
    <mergeCell ref="A1:B1"/>
    <mergeCell ref="E1:U1"/>
    <mergeCell ref="A2:B2"/>
    <mergeCell ref="D2:U2"/>
    <mergeCell ref="A3:B3"/>
    <mergeCell ref="E3:U3"/>
    <mergeCell ref="A14:A19"/>
    <mergeCell ref="P99:P102"/>
    <mergeCell ref="P106:P110"/>
    <mergeCell ref="U99:U102"/>
    <mergeCell ref="U106:U109"/>
    <mergeCell ref="U88:U90"/>
    <mergeCell ref="U91:U94"/>
    <mergeCell ref="U95:U96"/>
    <mergeCell ref="P79:P81"/>
    <mergeCell ref="U79:U81"/>
    <mergeCell ref="A20:A21"/>
    <mergeCell ref="A42:A43"/>
    <mergeCell ref="A40:A41"/>
    <mergeCell ref="A8:B8"/>
    <mergeCell ref="M5:O5"/>
    <mergeCell ref="P5:P6"/>
    <mergeCell ref="Q5:Q6"/>
    <mergeCell ref="A9:A13"/>
    <mergeCell ref="A4:B4"/>
    <mergeCell ref="D4:U4"/>
    <mergeCell ref="A5:A6"/>
    <mergeCell ref="B5:B6"/>
    <mergeCell ref="C5:C6"/>
    <mergeCell ref="D5:F5"/>
    <mergeCell ref="G5:I5"/>
    <mergeCell ref="J5:L5"/>
    <mergeCell ref="U5:U6"/>
    <mergeCell ref="R5:R6"/>
    <mergeCell ref="S5:S6"/>
    <mergeCell ref="T5:T6"/>
    <mergeCell ref="A27:A29"/>
    <mergeCell ref="A30:A31"/>
    <mergeCell ref="A76:A78"/>
    <mergeCell ref="U76:U78"/>
    <mergeCell ref="P76:P78"/>
    <mergeCell ref="A72:A73"/>
    <mergeCell ref="U48:U52"/>
    <mergeCell ref="A53:A55"/>
    <mergeCell ref="U53:U55"/>
    <mergeCell ref="A57:A59"/>
    <mergeCell ref="U57:U59"/>
    <mergeCell ref="A68:A69"/>
    <mergeCell ref="U68:U69"/>
    <mergeCell ref="A60:B60"/>
    <mergeCell ref="A63:B63"/>
    <mergeCell ref="A61:A62"/>
    <mergeCell ref="A45:A46"/>
    <mergeCell ref="U45:U46"/>
    <mergeCell ref="A32:A34"/>
    <mergeCell ref="U33:U34"/>
    <mergeCell ref="A37:A38"/>
    <mergeCell ref="U37:U38"/>
    <mergeCell ref="P37:P38"/>
    <mergeCell ref="A64:A65"/>
    <mergeCell ref="A106:A110"/>
    <mergeCell ref="A111:A113"/>
    <mergeCell ref="A117:A119"/>
    <mergeCell ref="A114:A116"/>
    <mergeCell ref="A131:A133"/>
    <mergeCell ref="C131:C133"/>
    <mergeCell ref="U131:U133"/>
    <mergeCell ref="D128:F128"/>
    <mergeCell ref="G128:I128"/>
    <mergeCell ref="J128:L128"/>
    <mergeCell ref="M128:O128"/>
    <mergeCell ref="P131:P132"/>
    <mergeCell ref="A129:B129"/>
    <mergeCell ref="P124:P127"/>
    <mergeCell ref="U124:U127"/>
    <mergeCell ref="U121:U123"/>
    <mergeCell ref="U117:U119"/>
    <mergeCell ref="P23:P25"/>
    <mergeCell ref="U11:U13"/>
    <mergeCell ref="U20:U21"/>
    <mergeCell ref="U23:U26"/>
    <mergeCell ref="A124:A127"/>
    <mergeCell ref="A23:A26"/>
    <mergeCell ref="A71:B71"/>
    <mergeCell ref="A79:A81"/>
    <mergeCell ref="A48:A52"/>
    <mergeCell ref="P111:P113"/>
    <mergeCell ref="U111:U113"/>
    <mergeCell ref="P114:P116"/>
    <mergeCell ref="U114:U116"/>
    <mergeCell ref="A82:A86"/>
    <mergeCell ref="P82:P86"/>
    <mergeCell ref="U82:U86"/>
    <mergeCell ref="U72:U73"/>
    <mergeCell ref="A88:A90"/>
    <mergeCell ref="A120:B120"/>
    <mergeCell ref="A121:A123"/>
    <mergeCell ref="A91:A94"/>
    <mergeCell ref="A95:A96"/>
    <mergeCell ref="A99:A102"/>
    <mergeCell ref="A105:B105"/>
  </mergeCells>
  <printOptions horizontalCentered="1"/>
  <pageMargins left="0.39370078740157483" right="0.19685039370078741" top="0.15748031496062992" bottom="0.15748031496062992" header="0.11811023622047245" footer="0.11811023622047245"/>
  <pageSetup paperSize="9" scale="73" orientation="landscape" horizontalDpi="4294967295" verticalDpi="4294967295" r:id="rId1"/>
  <rowBreaks count="5" manualBreakCount="5">
    <brk id="34" max="20" man="1"/>
    <brk id="55" max="20" man="1"/>
    <brk id="70" max="20" man="1"/>
    <brk id="94" max="20" man="1"/>
    <brk id="115"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12"/>
  <sheetViews>
    <sheetView tabSelected="1" zoomScale="120" zoomScaleNormal="120" workbookViewId="0">
      <selection sqref="A1:A1048576"/>
    </sheetView>
  </sheetViews>
  <sheetFormatPr baseColWidth="10" defaultColWidth="11.44140625" defaultRowHeight="14.4" x14ac:dyDescent="0.3"/>
  <cols>
    <col min="1" max="1" width="7.6640625" customWidth="1"/>
    <col min="2" max="2" width="37" customWidth="1"/>
    <col min="3" max="3" width="12" customWidth="1"/>
    <col min="4" max="4" width="13.33203125" customWidth="1"/>
    <col min="5" max="5" width="17" customWidth="1"/>
    <col min="7" max="7" width="2.109375" customWidth="1"/>
  </cols>
  <sheetData>
    <row r="3" spans="1:7" x14ac:dyDescent="0.3">
      <c r="A3" s="288" t="s">
        <v>248</v>
      </c>
      <c r="B3" s="288"/>
      <c r="C3" s="288"/>
      <c r="D3" s="288"/>
      <c r="E3" s="288"/>
    </row>
    <row r="4" spans="1:7" ht="15" thickBot="1" x14ac:dyDescent="0.35">
      <c r="A4" s="191"/>
      <c r="B4" s="192"/>
      <c r="C4" s="191"/>
      <c r="D4" s="191">
        <v>500</v>
      </c>
      <c r="E4" s="191"/>
    </row>
    <row r="5" spans="1:7" ht="15" thickTop="1" x14ac:dyDescent="0.3">
      <c r="A5" s="193"/>
      <c r="B5" s="194" t="s">
        <v>249</v>
      </c>
      <c r="C5" s="195" t="s">
        <v>250</v>
      </c>
      <c r="D5" s="195" t="s">
        <v>251</v>
      </c>
      <c r="E5" s="196" t="s">
        <v>252</v>
      </c>
    </row>
    <row r="6" spans="1:7" ht="35.25" customHeight="1" x14ac:dyDescent="0.3">
      <c r="A6" s="197">
        <v>1</v>
      </c>
      <c r="B6" s="24" t="s">
        <v>253</v>
      </c>
      <c r="C6" s="198">
        <f>+'PTBA 2022 CERViDA'!R7</f>
        <v>470000</v>
      </c>
      <c r="D6" s="199">
        <f>+C6*500</f>
        <v>235000000</v>
      </c>
      <c r="E6" s="200">
        <f>C6/C11</f>
        <v>0.21655992259134682</v>
      </c>
      <c r="F6" s="201"/>
    </row>
    <row r="7" spans="1:7" ht="44.25" customHeight="1" x14ac:dyDescent="0.3">
      <c r="A7" s="197">
        <v>2</v>
      </c>
      <c r="B7" s="24" t="s">
        <v>254</v>
      </c>
      <c r="C7" s="198">
        <f>+'PTBA 2022 CERViDA'!R35</f>
        <v>502800</v>
      </c>
      <c r="D7" s="199">
        <f t="shared" ref="D7:D9" si="0">+C7*500</f>
        <v>251400000</v>
      </c>
      <c r="E7" s="200">
        <f>+C7/C11</f>
        <v>0.23167304059346633</v>
      </c>
    </row>
    <row r="8" spans="1:7" ht="28.5" customHeight="1" x14ac:dyDescent="0.3">
      <c r="A8" s="197">
        <v>3</v>
      </c>
      <c r="B8" s="24" t="s">
        <v>255</v>
      </c>
      <c r="C8" s="198">
        <f>+'PTBA 2022 CERViDA'!R74</f>
        <v>319500</v>
      </c>
      <c r="D8" s="199">
        <f t="shared" si="0"/>
        <v>159750000</v>
      </c>
      <c r="E8" s="200">
        <f>+C8/C11</f>
        <v>0.14721467078284109</v>
      </c>
    </row>
    <row r="9" spans="1:7" ht="28.5" customHeight="1" x14ac:dyDescent="0.3">
      <c r="A9" s="197">
        <v>4</v>
      </c>
      <c r="B9" s="24" t="s">
        <v>256</v>
      </c>
      <c r="C9" s="198">
        <f>+'PTBA 2022 CERViDA'!R104</f>
        <v>157000</v>
      </c>
      <c r="D9" s="199">
        <f t="shared" si="0"/>
        <v>78500000</v>
      </c>
      <c r="E9" s="200">
        <f>+C9/C11</f>
        <v>7.2340229461364786E-2</v>
      </c>
      <c r="F9" s="202"/>
    </row>
    <row r="10" spans="1:7" ht="43.5" customHeight="1" x14ac:dyDescent="0.3">
      <c r="A10" s="197">
        <v>5</v>
      </c>
      <c r="B10" s="24" t="s">
        <v>257</v>
      </c>
      <c r="C10" s="198">
        <f>+'PTBA 2022 CERViDA'!R128</f>
        <v>721000</v>
      </c>
      <c r="D10" s="199">
        <f>+C10*500</f>
        <v>360500000</v>
      </c>
      <c r="E10" s="200">
        <f>+C10/C11</f>
        <v>0.33221213657098098</v>
      </c>
    </row>
    <row r="11" spans="1:7" ht="15" thickBot="1" x14ac:dyDescent="0.35">
      <c r="A11" s="204">
        <v>6</v>
      </c>
      <c r="B11" s="205" t="s">
        <v>258</v>
      </c>
      <c r="C11" s="206">
        <f>SUM(C6:C10)</f>
        <v>2170300</v>
      </c>
      <c r="D11" s="207">
        <f>SUM(D6:D10)</f>
        <v>1085150000</v>
      </c>
      <c r="E11" s="208">
        <f>SUM(E6:E10)</f>
        <v>1</v>
      </c>
      <c r="G11" s="203"/>
    </row>
    <row r="12" spans="1:7" ht="15" thickTop="1" x14ac:dyDescent="0.3"/>
  </sheetData>
  <mergeCells count="1">
    <mergeCell ref="A3:E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4" ma:contentTypeDescription="Create a new document." ma:contentTypeScope="" ma:versionID="b4f9a02662d3b8955ba9de210575397a">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c25ca4ebd4cc55bbee69c056d2bf5514"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5E82A2-83AC-4181-B3DD-9D648C0D466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E03381-D799-4598-A2D1-01573991B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2DAEC1-3746-4B88-8AFE-BA0F961691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PTBA 2022 CERViDA</vt:lpstr>
      <vt:lpstr>RECAPITULATIF</vt:lpstr>
      <vt:lpstr>'PTBA 2022 CERViDA'!Zone_d_impression</vt:lpstr>
      <vt:lpstr>RECAPITULATIF!Zone_d_impression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HP2</cp:lastModifiedBy>
  <cp:revision/>
  <cp:lastPrinted>2022-03-08T12:19:14Z</cp:lastPrinted>
  <dcterms:created xsi:type="dcterms:W3CDTF">2021-02-14T12:02:58Z</dcterms:created>
  <dcterms:modified xsi:type="dcterms:W3CDTF">2022-03-08T13:34:55Z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